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60" windowWidth="12132" windowHeight="1692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121" i="1" l="1"/>
  <c r="D121" i="1"/>
  <c r="E121" i="1"/>
  <c r="F121" i="1"/>
  <c r="C122" i="1"/>
  <c r="D122" i="1"/>
  <c r="E122" i="1"/>
  <c r="F122" i="1"/>
  <c r="C123" i="1"/>
  <c r="D123" i="1"/>
  <c r="E123" i="1"/>
  <c r="F123" i="1"/>
  <c r="C124" i="1"/>
  <c r="D124" i="1"/>
  <c r="E124" i="1"/>
  <c r="F124" i="1"/>
  <c r="C125" i="1"/>
  <c r="D125" i="1"/>
  <c r="E125" i="1"/>
  <c r="F125" i="1"/>
  <c r="C126" i="1"/>
  <c r="D126" i="1"/>
  <c r="E126" i="1"/>
  <c r="F126" i="1"/>
  <c r="C127" i="1"/>
  <c r="D127" i="1"/>
  <c r="E127" i="1"/>
  <c r="F127" i="1"/>
  <c r="C128" i="1"/>
  <c r="D128" i="1"/>
  <c r="E128" i="1"/>
  <c r="F128" i="1"/>
  <c r="C129" i="1"/>
  <c r="D129" i="1"/>
  <c r="E129" i="1"/>
  <c r="F129" i="1"/>
  <c r="C130" i="1"/>
  <c r="D130" i="1"/>
  <c r="E130" i="1"/>
  <c r="F130" i="1"/>
  <c r="C131" i="1"/>
  <c r="D131" i="1"/>
  <c r="E131" i="1"/>
  <c r="F131" i="1"/>
  <c r="C132" i="1"/>
  <c r="D132" i="1"/>
  <c r="E132" i="1"/>
  <c r="F132" i="1"/>
  <c r="C133" i="1"/>
  <c r="D133" i="1"/>
  <c r="E133" i="1"/>
  <c r="F133" i="1"/>
  <c r="E120" i="1"/>
  <c r="D120" i="1"/>
  <c r="F120" i="1"/>
  <c r="C120" i="1"/>
  <c r="C113" i="1"/>
  <c r="F113" i="1"/>
  <c r="D113" i="1"/>
  <c r="E113" i="1"/>
  <c r="B133" i="1"/>
  <c r="B132" i="1"/>
  <c r="B131" i="1"/>
  <c r="B130" i="1"/>
  <c r="B129" i="1"/>
  <c r="B128" i="1"/>
  <c r="B127" i="1"/>
  <c r="A127" i="1"/>
  <c r="B126" i="1"/>
  <c r="B125" i="1"/>
  <c r="B124" i="1"/>
  <c r="B123" i="1"/>
  <c r="B122" i="1"/>
  <c r="B121" i="1"/>
  <c r="B120" i="1"/>
  <c r="A120" i="1"/>
  <c r="A92" i="1"/>
  <c r="A99" i="1"/>
  <c r="A106" i="1"/>
  <c r="A113" i="1"/>
  <c r="A85" i="1"/>
  <c r="F119" i="1"/>
  <c r="E119" i="1"/>
  <c r="D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B113" i="1"/>
  <c r="E112" i="1"/>
  <c r="D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E105" i="1"/>
  <c r="D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E98" i="1"/>
  <c r="D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B86" i="1"/>
  <c r="B87" i="1"/>
  <c r="B88" i="1"/>
  <c r="B89" i="1"/>
  <c r="B90" i="1"/>
  <c r="B91" i="1"/>
  <c r="B85" i="1"/>
  <c r="C86" i="1"/>
  <c r="D86" i="1"/>
  <c r="E86" i="1"/>
  <c r="F86" i="1"/>
  <c r="C87" i="1"/>
  <c r="D87" i="1"/>
  <c r="E87" i="1"/>
  <c r="F87" i="1"/>
  <c r="C88" i="1"/>
  <c r="D88" i="1"/>
  <c r="E88" i="1"/>
  <c r="F88" i="1"/>
  <c r="C89" i="1"/>
  <c r="D89" i="1"/>
  <c r="E89" i="1"/>
  <c r="F89" i="1"/>
  <c r="C90" i="1"/>
  <c r="D90" i="1"/>
  <c r="E90" i="1"/>
  <c r="F90" i="1"/>
  <c r="D91" i="1"/>
  <c r="E91" i="1"/>
  <c r="F85" i="1"/>
  <c r="E85" i="1"/>
  <c r="D85" i="1"/>
  <c r="C85" i="1"/>
  <c r="L38" i="1"/>
  <c r="K38" i="1"/>
  <c r="J38" i="1"/>
  <c r="C119" i="1" s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C112" i="1" s="1"/>
  <c r="I31" i="1"/>
  <c r="L30" i="1"/>
  <c r="K30" i="1"/>
  <c r="J30" i="1"/>
  <c r="I30" i="1"/>
  <c r="L29" i="1"/>
  <c r="K29" i="1"/>
  <c r="J29" i="1"/>
  <c r="I29" i="1"/>
  <c r="L28" i="1"/>
  <c r="K28" i="1"/>
  <c r="J28" i="1"/>
  <c r="I28" i="1"/>
  <c r="L27" i="1"/>
  <c r="K27" i="1"/>
  <c r="J27" i="1"/>
  <c r="I27" i="1"/>
  <c r="L26" i="1"/>
  <c r="K26" i="1"/>
  <c r="J26" i="1"/>
  <c r="I26" i="1"/>
  <c r="L25" i="1"/>
  <c r="K25" i="1"/>
  <c r="J25" i="1"/>
  <c r="I25" i="1"/>
  <c r="L24" i="1"/>
  <c r="K24" i="1"/>
  <c r="J24" i="1"/>
  <c r="F105" i="1" s="1"/>
  <c r="I24" i="1"/>
  <c r="L23" i="1"/>
  <c r="K23" i="1"/>
  <c r="J23" i="1"/>
  <c r="I23" i="1"/>
  <c r="L22" i="1"/>
  <c r="K22" i="1"/>
  <c r="J22" i="1"/>
  <c r="I22" i="1"/>
  <c r="L21" i="1"/>
  <c r="K21" i="1"/>
  <c r="J21" i="1"/>
  <c r="I21" i="1"/>
  <c r="L20" i="1"/>
  <c r="K20" i="1"/>
  <c r="J20" i="1"/>
  <c r="I20" i="1"/>
  <c r="L19" i="1"/>
  <c r="K19" i="1"/>
  <c r="J19" i="1"/>
  <c r="I19" i="1"/>
  <c r="L18" i="1"/>
  <c r="K18" i="1"/>
  <c r="J18" i="1"/>
  <c r="I18" i="1"/>
  <c r="L17" i="1"/>
  <c r="K17" i="1"/>
  <c r="J17" i="1"/>
  <c r="F98" i="1" s="1"/>
  <c r="I17" i="1"/>
  <c r="L16" i="1"/>
  <c r="K16" i="1"/>
  <c r="J16" i="1"/>
  <c r="I16" i="1"/>
  <c r="L15" i="1"/>
  <c r="K15" i="1"/>
  <c r="J15" i="1"/>
  <c r="I15" i="1"/>
  <c r="L14" i="1"/>
  <c r="K14" i="1"/>
  <c r="J14" i="1"/>
  <c r="I14" i="1"/>
  <c r="L13" i="1"/>
  <c r="K13" i="1"/>
  <c r="J13" i="1"/>
  <c r="I13" i="1"/>
  <c r="L12" i="1"/>
  <c r="K12" i="1"/>
  <c r="J12" i="1"/>
  <c r="I12" i="1"/>
  <c r="L11" i="1"/>
  <c r="K11" i="1"/>
  <c r="J11" i="1"/>
  <c r="I11" i="1"/>
  <c r="I5" i="1"/>
  <c r="I6" i="1"/>
  <c r="I7" i="1"/>
  <c r="I8" i="1"/>
  <c r="I9" i="1"/>
  <c r="I10" i="1"/>
  <c r="I4" i="1"/>
  <c r="J9" i="1"/>
  <c r="K9" i="1"/>
  <c r="L9" i="1"/>
  <c r="J10" i="1"/>
  <c r="F91" i="1" s="1"/>
  <c r="K10" i="1"/>
  <c r="L10" i="1"/>
  <c r="L8" i="1"/>
  <c r="K8" i="1"/>
  <c r="J8" i="1"/>
  <c r="J5" i="1"/>
  <c r="K5" i="1"/>
  <c r="L5" i="1"/>
  <c r="J6" i="1"/>
  <c r="K6" i="1"/>
  <c r="L6" i="1"/>
  <c r="J7" i="1"/>
  <c r="K7" i="1"/>
  <c r="L7" i="1"/>
  <c r="J4" i="1"/>
  <c r="K4" i="1"/>
  <c r="L4" i="1"/>
  <c r="F112" i="1" l="1"/>
  <c r="C105" i="1"/>
  <c r="C98" i="1"/>
  <c r="C91" i="1"/>
</calcChain>
</file>

<file path=xl/sharedStrings.xml><?xml version="1.0" encoding="utf-8"?>
<sst xmlns="http://schemas.openxmlformats.org/spreadsheetml/2006/main" count="108" uniqueCount="31">
  <si>
    <t>Openness to experience</t>
  </si>
  <si>
    <t>SOEP pooled</t>
  </si>
  <si>
    <t>SOEP 2013</t>
  </si>
  <si>
    <t>SOEP 2009</t>
  </si>
  <si>
    <t>SOEP 2005</t>
  </si>
  <si>
    <t>NEPS</t>
  </si>
  <si>
    <t>PASS</t>
  </si>
  <si>
    <t>LPP</t>
  </si>
  <si>
    <t>Conscientiousness</t>
  </si>
  <si>
    <t>Extraversion</t>
  </si>
  <si>
    <t>Agreeableness</t>
  </si>
  <si>
    <t>Neuroticism</t>
  </si>
  <si>
    <t>Years of schooling</t>
  </si>
  <si>
    <t>N</t>
  </si>
  <si>
    <t>Mean</t>
  </si>
  <si>
    <t>Std</t>
  </si>
  <si>
    <t>Min</t>
  </si>
  <si>
    <t>Max</t>
  </si>
  <si>
    <t>Age</t>
  </si>
  <si>
    <t>Dummy Male</t>
  </si>
  <si>
    <t>Dummy Foreign citizen</t>
  </si>
  <si>
    <t xml:space="preserve">Creative class occupation </t>
  </si>
  <si>
    <t>Entrepreneurship</t>
  </si>
  <si>
    <t>—</t>
  </si>
  <si>
    <t>DS</t>
  </si>
  <si>
    <t>VAR</t>
  </si>
  <si>
    <t>Reshaped for graphics</t>
  </si>
  <si>
    <t>Mean-Std</t>
  </si>
  <si>
    <t>Mean+Std</t>
  </si>
  <si>
    <t>Original data</t>
  </si>
  <si>
    <t>Data harmonized to 1-7 Likert 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</si>
</sst>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Calibri"/>
      <family val="2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2" fontId="0" fillId="0" borderId="0" xfId="0" applyNumberFormat="1"/>
    <xf numFmtId="0" fontId="1" fillId="0" borderId="0" xfId="0" applyFont="1" applyAlignment="1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/>
    <xf numFmtId="2" fontId="1" fillId="2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5674816963686E-2"/>
          <c:y val="3.873436040215273E-2"/>
          <c:w val="0.87622737947230278"/>
          <c:h val="0.80664971638222271"/>
        </c:manualLayout>
      </c:layout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strRef>
              <c:f>Tabelle1!$B$85:$B$91</c:f>
              <c:strCache>
                <c:ptCount val="7"/>
                <c:pt idx="0">
                  <c:v>SOEP pooled</c:v>
                </c:pt>
                <c:pt idx="1">
                  <c:v>SOEP 2013</c:v>
                </c:pt>
                <c:pt idx="2">
                  <c:v>SOEP 2009</c:v>
                </c:pt>
                <c:pt idx="3">
                  <c:v>SOEP 2005</c:v>
                </c:pt>
                <c:pt idx="4">
                  <c:v>NEPS</c:v>
                </c:pt>
                <c:pt idx="5">
                  <c:v>PASS</c:v>
                </c:pt>
                <c:pt idx="6">
                  <c:v>LPP</c:v>
                </c:pt>
              </c:strCache>
            </c:strRef>
          </c:cat>
          <c:val>
            <c:numRef>
              <c:f>Tabelle1!$C$85:$C$91</c:f>
              <c:numCache>
                <c:formatCode>0.00</c:formatCode>
                <c:ptCount val="7"/>
                <c:pt idx="0">
                  <c:v>3.38</c:v>
                </c:pt>
                <c:pt idx="1">
                  <c:v>3.4399999999999995</c:v>
                </c:pt>
                <c:pt idx="2">
                  <c:v>3.29</c:v>
                </c:pt>
                <c:pt idx="3">
                  <c:v>3.3999999999999995</c:v>
                </c:pt>
                <c:pt idx="4">
                  <c:v>3.7952734794758696</c:v>
                </c:pt>
                <c:pt idx="5">
                  <c:v>4.3635809899322533</c:v>
                </c:pt>
                <c:pt idx="6">
                  <c:v>4.062084511233655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ash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Tabelle1!$B$85:$B$91</c:f>
              <c:strCache>
                <c:ptCount val="7"/>
                <c:pt idx="0">
                  <c:v>SOEP pooled</c:v>
                </c:pt>
                <c:pt idx="1">
                  <c:v>SOEP 2013</c:v>
                </c:pt>
                <c:pt idx="2">
                  <c:v>SOEP 2009</c:v>
                </c:pt>
                <c:pt idx="3">
                  <c:v>SOEP 2005</c:v>
                </c:pt>
                <c:pt idx="4">
                  <c:v>NEPS</c:v>
                </c:pt>
                <c:pt idx="5">
                  <c:v>PASS</c:v>
                </c:pt>
                <c:pt idx="6">
                  <c:v>LPP</c:v>
                </c:pt>
              </c:strCache>
            </c:strRef>
          </c:cat>
          <c:val>
            <c:numRef>
              <c:f>Tabelle1!$D$85:$D$91</c:f>
              <c:numCache>
                <c:formatCode>General</c:formatCode>
                <c:ptCount val="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ash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Tabelle1!$B$85:$B$91</c:f>
              <c:strCache>
                <c:ptCount val="7"/>
                <c:pt idx="0">
                  <c:v>SOEP pooled</c:v>
                </c:pt>
                <c:pt idx="1">
                  <c:v>SOEP 2013</c:v>
                </c:pt>
                <c:pt idx="2">
                  <c:v>SOEP 2009</c:v>
                </c:pt>
                <c:pt idx="3">
                  <c:v>SOEP 2005</c:v>
                </c:pt>
                <c:pt idx="4">
                  <c:v>NEPS</c:v>
                </c:pt>
                <c:pt idx="5">
                  <c:v>PASS</c:v>
                </c:pt>
                <c:pt idx="6">
                  <c:v>LPP</c:v>
                </c:pt>
              </c:strCache>
            </c:strRef>
          </c:cat>
          <c:val>
            <c:numRef>
              <c:f>Tabelle1!$E$85:$E$91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1.6800000000000002</c:v>
                </c:pt>
                <c:pt idx="6">
                  <c:v>1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strRef>
              <c:f>Tabelle1!$B$85:$B$91</c:f>
              <c:strCache>
                <c:ptCount val="7"/>
                <c:pt idx="0">
                  <c:v>SOEP pooled</c:v>
                </c:pt>
                <c:pt idx="1">
                  <c:v>SOEP 2013</c:v>
                </c:pt>
                <c:pt idx="2">
                  <c:v>SOEP 2009</c:v>
                </c:pt>
                <c:pt idx="3">
                  <c:v>SOEP 2005</c:v>
                </c:pt>
                <c:pt idx="4">
                  <c:v>NEPS</c:v>
                </c:pt>
                <c:pt idx="5">
                  <c:v>PASS</c:v>
                </c:pt>
                <c:pt idx="6">
                  <c:v>LPP</c:v>
                </c:pt>
              </c:strCache>
            </c:strRef>
          </c:cat>
          <c:val>
            <c:numRef>
              <c:f>Tabelle1!$F$85:$F$91</c:f>
              <c:numCache>
                <c:formatCode>0.00</c:formatCode>
                <c:ptCount val="7"/>
                <c:pt idx="0">
                  <c:v>5.72</c:v>
                </c:pt>
                <c:pt idx="1">
                  <c:v>5.76</c:v>
                </c:pt>
                <c:pt idx="2">
                  <c:v>5.6499999999999995</c:v>
                </c:pt>
                <c:pt idx="3">
                  <c:v>5.72</c:v>
                </c:pt>
                <c:pt idx="4">
                  <c:v>5.9487265205241302</c:v>
                </c:pt>
                <c:pt idx="5">
                  <c:v>5.9964190100677479</c:v>
                </c:pt>
                <c:pt idx="6">
                  <c:v>5.7659154887663444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solidFill>
                <a:schemeClr val="tx1"/>
              </a:solidFill>
            </a:ln>
          </c:spPr>
        </c:hiLowLines>
        <c:upDownBars>
          <c:gapWidth val="323"/>
          <c:upBars/>
          <c:downBars/>
        </c:upDownBars>
        <c:axId val="76143616"/>
        <c:axId val="76149504"/>
      </c:stockChart>
      <c:catAx>
        <c:axId val="76143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76149504"/>
        <c:crossesAt val="-6"/>
        <c:auto val="1"/>
        <c:lblAlgn val="ctr"/>
        <c:lblOffset val="100"/>
        <c:noMultiLvlLbl val="0"/>
      </c:catAx>
      <c:valAx>
        <c:axId val="76149504"/>
        <c:scaling>
          <c:orientation val="minMax"/>
          <c:max val="7"/>
          <c:min val="1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76143616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5674816963686E-2"/>
          <c:y val="3.873436040215273E-2"/>
          <c:w val="0.87622737947230278"/>
          <c:h val="0.80664971638222271"/>
        </c:manualLayout>
      </c:layout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strRef>
              <c:f>Tabelle1!$B$92:$B$98</c:f>
              <c:strCache>
                <c:ptCount val="7"/>
                <c:pt idx="0">
                  <c:v>SOEP pooled</c:v>
                </c:pt>
                <c:pt idx="1">
                  <c:v>SOEP 2013</c:v>
                </c:pt>
                <c:pt idx="2">
                  <c:v>SOEP 2009</c:v>
                </c:pt>
                <c:pt idx="3">
                  <c:v>SOEP 2005</c:v>
                </c:pt>
                <c:pt idx="4">
                  <c:v>NEPS</c:v>
                </c:pt>
                <c:pt idx="5">
                  <c:v>PASS</c:v>
                </c:pt>
                <c:pt idx="6">
                  <c:v>LPP</c:v>
                </c:pt>
              </c:strCache>
            </c:strRef>
          </c:cat>
          <c:val>
            <c:numRef>
              <c:f>Tabelle1!$C$92:$C$98</c:f>
              <c:numCache>
                <c:formatCode>0.00</c:formatCode>
                <c:ptCount val="7"/>
                <c:pt idx="0">
                  <c:v>5.07</c:v>
                </c:pt>
                <c:pt idx="1">
                  <c:v>5.0199999999999996</c:v>
                </c:pt>
                <c:pt idx="2">
                  <c:v>5.03</c:v>
                </c:pt>
                <c:pt idx="3">
                  <c:v>5.17</c:v>
                </c:pt>
                <c:pt idx="4">
                  <c:v>4.8579166707998551</c:v>
                </c:pt>
                <c:pt idx="5">
                  <c:v>5.053734745160444</c:v>
                </c:pt>
                <c:pt idx="6">
                  <c:v>5.5500563408224375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ash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Tabelle1!$B$92:$B$98</c:f>
              <c:strCache>
                <c:ptCount val="7"/>
                <c:pt idx="0">
                  <c:v>SOEP pooled</c:v>
                </c:pt>
                <c:pt idx="1">
                  <c:v>SOEP 2013</c:v>
                </c:pt>
                <c:pt idx="2">
                  <c:v>SOEP 2009</c:v>
                </c:pt>
                <c:pt idx="3">
                  <c:v>SOEP 2005</c:v>
                </c:pt>
                <c:pt idx="4">
                  <c:v>NEPS</c:v>
                </c:pt>
                <c:pt idx="5">
                  <c:v>PASS</c:v>
                </c:pt>
                <c:pt idx="6">
                  <c:v>LPP</c:v>
                </c:pt>
              </c:strCache>
            </c:strRef>
          </c:cat>
          <c:val>
            <c:numRef>
              <c:f>Tabelle1!$D$92:$D$98</c:f>
              <c:numCache>
                <c:formatCode>General</c:formatCode>
                <c:ptCount val="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6.5379999999999994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ash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Tabelle1!$B$92:$B$98</c:f>
              <c:strCache>
                <c:ptCount val="7"/>
                <c:pt idx="0">
                  <c:v>SOEP pooled</c:v>
                </c:pt>
                <c:pt idx="1">
                  <c:v>SOEP 2013</c:v>
                </c:pt>
                <c:pt idx="2">
                  <c:v>SOEP 2009</c:v>
                </c:pt>
                <c:pt idx="3">
                  <c:v>SOEP 2005</c:v>
                </c:pt>
                <c:pt idx="4">
                  <c:v>NEPS</c:v>
                </c:pt>
                <c:pt idx="5">
                  <c:v>PASS</c:v>
                </c:pt>
                <c:pt idx="6">
                  <c:v>LPP</c:v>
                </c:pt>
              </c:strCache>
            </c:strRef>
          </c:cat>
          <c:val>
            <c:numRef>
              <c:f>Tabelle1!$E$92:$E$98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1.8620000000000001</c:v>
                </c:pt>
                <c:pt idx="3">
                  <c:v>1.8620000000000001</c:v>
                </c:pt>
                <c:pt idx="4">
                  <c:v>2.1</c:v>
                </c:pt>
                <c:pt idx="5">
                  <c:v>1.75</c:v>
                </c:pt>
                <c:pt idx="6">
                  <c:v>1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strRef>
              <c:f>Tabelle1!$B$92:$B$98</c:f>
              <c:strCache>
                <c:ptCount val="7"/>
                <c:pt idx="0">
                  <c:v>SOEP pooled</c:v>
                </c:pt>
                <c:pt idx="1">
                  <c:v>SOEP 2013</c:v>
                </c:pt>
                <c:pt idx="2">
                  <c:v>SOEP 2009</c:v>
                </c:pt>
                <c:pt idx="3">
                  <c:v>SOEP 2005</c:v>
                </c:pt>
                <c:pt idx="4">
                  <c:v>NEPS</c:v>
                </c:pt>
                <c:pt idx="5">
                  <c:v>PASS</c:v>
                </c:pt>
                <c:pt idx="6">
                  <c:v>LPP</c:v>
                </c:pt>
              </c:strCache>
            </c:strRef>
          </c:cat>
          <c:val>
            <c:numRef>
              <c:f>Tabelle1!$F$92:$F$98</c:f>
              <c:numCache>
                <c:formatCode>0.00</c:formatCode>
                <c:ptCount val="7"/>
                <c:pt idx="0">
                  <c:v>6.8100000000000005</c:v>
                </c:pt>
                <c:pt idx="1">
                  <c:v>6.76</c:v>
                </c:pt>
                <c:pt idx="2">
                  <c:v>6.79</c:v>
                </c:pt>
                <c:pt idx="3">
                  <c:v>6.8699999999999992</c:v>
                </c:pt>
                <c:pt idx="4">
                  <c:v>6.5380833292001457</c:v>
                </c:pt>
                <c:pt idx="5">
                  <c:v>6.4262652548395547</c:v>
                </c:pt>
                <c:pt idx="6">
                  <c:v>6.6859436591775632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solidFill>
                <a:schemeClr val="tx1"/>
              </a:solidFill>
            </a:ln>
          </c:spPr>
        </c:hiLowLines>
        <c:upDownBars>
          <c:gapWidth val="323"/>
          <c:upBars/>
          <c:downBars/>
        </c:upDownBars>
        <c:axId val="82746752"/>
        <c:axId val="82752640"/>
      </c:stockChart>
      <c:catAx>
        <c:axId val="82746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82752640"/>
        <c:crossesAt val="-6"/>
        <c:auto val="1"/>
        <c:lblAlgn val="ctr"/>
        <c:lblOffset val="100"/>
        <c:noMultiLvlLbl val="0"/>
      </c:catAx>
      <c:valAx>
        <c:axId val="82752640"/>
        <c:scaling>
          <c:orientation val="minMax"/>
          <c:max val="7"/>
          <c:min val="1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2746752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5674816963686E-2"/>
          <c:y val="3.873436040215273E-2"/>
          <c:w val="0.87622737947230278"/>
          <c:h val="0.80664971638222271"/>
        </c:manualLayout>
      </c:layout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strRef>
              <c:f>Tabelle1!$B$99:$B$105</c:f>
              <c:strCache>
                <c:ptCount val="7"/>
                <c:pt idx="0">
                  <c:v>SOEP pooled</c:v>
                </c:pt>
                <c:pt idx="1">
                  <c:v>SOEP 2013</c:v>
                </c:pt>
                <c:pt idx="2">
                  <c:v>SOEP 2009</c:v>
                </c:pt>
                <c:pt idx="3">
                  <c:v>SOEP 2005</c:v>
                </c:pt>
                <c:pt idx="4">
                  <c:v>NEPS</c:v>
                </c:pt>
                <c:pt idx="5">
                  <c:v>PASS</c:v>
                </c:pt>
                <c:pt idx="6">
                  <c:v>LPP</c:v>
                </c:pt>
              </c:strCache>
            </c:strRef>
          </c:cat>
          <c:val>
            <c:numRef>
              <c:f>Tabelle1!$C$99:$C$105</c:f>
              <c:numCache>
                <c:formatCode>0.00</c:formatCode>
                <c:ptCount val="7"/>
                <c:pt idx="0">
                  <c:v>3.76</c:v>
                </c:pt>
                <c:pt idx="1">
                  <c:v>3.7800000000000002</c:v>
                </c:pt>
                <c:pt idx="2">
                  <c:v>3.6999999999999997</c:v>
                </c:pt>
                <c:pt idx="3">
                  <c:v>3.79</c:v>
                </c:pt>
                <c:pt idx="4">
                  <c:v>3.6552734794758699</c:v>
                </c:pt>
                <c:pt idx="5">
                  <c:v>3.9760985964392646</c:v>
                </c:pt>
                <c:pt idx="6">
                  <c:v>4.6262382664618471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ash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Tabelle1!$B$99:$B$105</c:f>
              <c:strCache>
                <c:ptCount val="7"/>
                <c:pt idx="0">
                  <c:v>SOEP pooled</c:v>
                </c:pt>
                <c:pt idx="1">
                  <c:v>SOEP 2013</c:v>
                </c:pt>
                <c:pt idx="2">
                  <c:v>SOEP 2009</c:v>
                </c:pt>
                <c:pt idx="3">
                  <c:v>SOEP 2005</c:v>
                </c:pt>
                <c:pt idx="4">
                  <c:v>NEPS</c:v>
                </c:pt>
                <c:pt idx="5">
                  <c:v>PASS</c:v>
                </c:pt>
                <c:pt idx="6">
                  <c:v>LPP</c:v>
                </c:pt>
              </c:strCache>
            </c:strRef>
          </c:cat>
          <c:val>
            <c:numRef>
              <c:f>Tabelle1!$D$99:$D$105</c:f>
              <c:numCache>
                <c:formatCode>General</c:formatCode>
                <c:ptCount val="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6.65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ash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Tabelle1!$B$99:$B$105</c:f>
              <c:strCache>
                <c:ptCount val="7"/>
                <c:pt idx="0">
                  <c:v>SOEP pooled</c:v>
                </c:pt>
                <c:pt idx="1">
                  <c:v>SOEP 2013</c:v>
                </c:pt>
                <c:pt idx="2">
                  <c:v>SOEP 2009</c:v>
                </c:pt>
                <c:pt idx="3">
                  <c:v>SOEP 2005</c:v>
                </c:pt>
                <c:pt idx="4">
                  <c:v>NEPS</c:v>
                </c:pt>
                <c:pt idx="5">
                  <c:v>PASS</c:v>
                </c:pt>
                <c:pt idx="6">
                  <c:v>LPP</c:v>
                </c:pt>
              </c:strCache>
            </c:strRef>
          </c:cat>
          <c:val>
            <c:numRef>
              <c:f>Tabelle1!$E$99:$E$105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strRef>
              <c:f>Tabelle1!$B$99:$B$105</c:f>
              <c:strCache>
                <c:ptCount val="7"/>
                <c:pt idx="0">
                  <c:v>SOEP pooled</c:v>
                </c:pt>
                <c:pt idx="1">
                  <c:v>SOEP 2013</c:v>
                </c:pt>
                <c:pt idx="2">
                  <c:v>SOEP 2009</c:v>
                </c:pt>
                <c:pt idx="3">
                  <c:v>SOEP 2005</c:v>
                </c:pt>
                <c:pt idx="4">
                  <c:v>NEPS</c:v>
                </c:pt>
                <c:pt idx="5">
                  <c:v>PASS</c:v>
                </c:pt>
                <c:pt idx="6">
                  <c:v>LPP</c:v>
                </c:pt>
              </c:strCache>
            </c:strRef>
          </c:cat>
          <c:val>
            <c:numRef>
              <c:f>Tabelle1!$F$99:$F$105</c:f>
              <c:numCache>
                <c:formatCode>0.00</c:formatCode>
                <c:ptCount val="7"/>
                <c:pt idx="0">
                  <c:v>6.02</c:v>
                </c:pt>
                <c:pt idx="1">
                  <c:v>6.04</c:v>
                </c:pt>
                <c:pt idx="2">
                  <c:v>6</c:v>
                </c:pt>
                <c:pt idx="3">
                  <c:v>6.03</c:v>
                </c:pt>
                <c:pt idx="4">
                  <c:v>5.8087265205241305</c:v>
                </c:pt>
                <c:pt idx="5">
                  <c:v>5.9639014035607349</c:v>
                </c:pt>
                <c:pt idx="6">
                  <c:v>6.0697617335381526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solidFill>
                <a:schemeClr val="tx1"/>
              </a:solidFill>
            </a:ln>
          </c:spPr>
        </c:hiLowLines>
        <c:upDownBars>
          <c:gapWidth val="323"/>
          <c:upBars/>
          <c:downBars/>
        </c:upDownBars>
        <c:axId val="83128320"/>
        <c:axId val="83129856"/>
      </c:stockChart>
      <c:catAx>
        <c:axId val="83128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83129856"/>
        <c:crossesAt val="-6"/>
        <c:auto val="1"/>
        <c:lblAlgn val="ctr"/>
        <c:lblOffset val="100"/>
        <c:noMultiLvlLbl val="0"/>
      </c:catAx>
      <c:valAx>
        <c:axId val="83129856"/>
        <c:scaling>
          <c:orientation val="minMax"/>
          <c:max val="7"/>
          <c:min val="1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3128320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5674816963686E-2"/>
          <c:y val="3.873436040215273E-2"/>
          <c:w val="0.87622737947230278"/>
          <c:h val="0.80664971638222271"/>
        </c:manualLayout>
      </c:layout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strRef>
              <c:f>Tabelle1!$B$106:$B$112</c:f>
              <c:strCache>
                <c:ptCount val="7"/>
                <c:pt idx="0">
                  <c:v>SOEP pooled</c:v>
                </c:pt>
                <c:pt idx="1">
                  <c:v>SOEP 2013</c:v>
                </c:pt>
                <c:pt idx="2">
                  <c:v>SOEP 2009</c:v>
                </c:pt>
                <c:pt idx="3">
                  <c:v>SOEP 2005</c:v>
                </c:pt>
                <c:pt idx="4">
                  <c:v>NEPS</c:v>
                </c:pt>
                <c:pt idx="5">
                  <c:v>PASS</c:v>
                </c:pt>
                <c:pt idx="6">
                  <c:v>LPP</c:v>
                </c:pt>
              </c:strCache>
            </c:strRef>
          </c:cat>
          <c:val>
            <c:numRef>
              <c:f>Tabelle1!$C$106:$C$112</c:f>
              <c:numCache>
                <c:formatCode>0.00</c:formatCode>
                <c:ptCount val="7"/>
                <c:pt idx="0">
                  <c:v>4.4000000000000004</c:v>
                </c:pt>
                <c:pt idx="1">
                  <c:v>4.3999999999999995</c:v>
                </c:pt>
                <c:pt idx="2">
                  <c:v>4.32</c:v>
                </c:pt>
                <c:pt idx="3">
                  <c:v>4.46</c:v>
                </c:pt>
                <c:pt idx="4">
                  <c:v>3.4802241812562382</c:v>
                </c:pt>
                <c:pt idx="5">
                  <c:v>3.5505880325350576</c:v>
                </c:pt>
                <c:pt idx="6">
                  <c:v>4.9977347451604439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ash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Tabelle1!$B$106:$B$112</c:f>
              <c:strCache>
                <c:ptCount val="7"/>
                <c:pt idx="0">
                  <c:v>SOEP pooled</c:v>
                </c:pt>
                <c:pt idx="1">
                  <c:v>SOEP 2013</c:v>
                </c:pt>
                <c:pt idx="2">
                  <c:v>SOEP 2009</c:v>
                </c:pt>
                <c:pt idx="3">
                  <c:v>SOEP 2005</c:v>
                </c:pt>
                <c:pt idx="4">
                  <c:v>NEPS</c:v>
                </c:pt>
                <c:pt idx="5">
                  <c:v>PASS</c:v>
                </c:pt>
                <c:pt idx="6">
                  <c:v>LPP</c:v>
                </c:pt>
              </c:strCache>
            </c:strRef>
          </c:cat>
          <c:val>
            <c:numRef>
              <c:f>Tabelle1!$D$106:$D$112</c:f>
              <c:numCache>
                <c:formatCode>General</c:formatCode>
                <c:ptCount val="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ash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Tabelle1!$B$106:$B$112</c:f>
              <c:strCache>
                <c:ptCount val="7"/>
                <c:pt idx="0">
                  <c:v>SOEP pooled</c:v>
                </c:pt>
                <c:pt idx="1">
                  <c:v>SOEP 2013</c:v>
                </c:pt>
                <c:pt idx="2">
                  <c:v>SOEP 2009</c:v>
                </c:pt>
                <c:pt idx="3">
                  <c:v>SOEP 2005</c:v>
                </c:pt>
                <c:pt idx="4">
                  <c:v>NEPS</c:v>
                </c:pt>
                <c:pt idx="5">
                  <c:v>PASS</c:v>
                </c:pt>
                <c:pt idx="6">
                  <c:v>LPP</c:v>
                </c:pt>
              </c:strCache>
            </c:strRef>
          </c:cat>
          <c:val>
            <c:numRef>
              <c:f>Tabelle1!$E$106:$E$112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strRef>
              <c:f>Tabelle1!$B$106:$B$112</c:f>
              <c:strCache>
                <c:ptCount val="7"/>
                <c:pt idx="0">
                  <c:v>SOEP pooled</c:v>
                </c:pt>
                <c:pt idx="1">
                  <c:v>SOEP 2013</c:v>
                </c:pt>
                <c:pt idx="2">
                  <c:v>SOEP 2009</c:v>
                </c:pt>
                <c:pt idx="3">
                  <c:v>SOEP 2005</c:v>
                </c:pt>
                <c:pt idx="4">
                  <c:v>NEPS</c:v>
                </c:pt>
                <c:pt idx="5">
                  <c:v>PASS</c:v>
                </c:pt>
                <c:pt idx="6">
                  <c:v>LPP</c:v>
                </c:pt>
              </c:strCache>
            </c:strRef>
          </c:cat>
          <c:val>
            <c:numRef>
              <c:f>Tabelle1!$F$106:$F$112</c:f>
              <c:numCache>
                <c:formatCode>0.00</c:formatCode>
                <c:ptCount val="7"/>
                <c:pt idx="0">
                  <c:v>6.32</c:v>
                </c:pt>
                <c:pt idx="1">
                  <c:v>6.3</c:v>
                </c:pt>
                <c:pt idx="2">
                  <c:v>6.2799999999999994</c:v>
                </c:pt>
                <c:pt idx="3">
                  <c:v>6.38</c:v>
                </c:pt>
                <c:pt idx="4">
                  <c:v>4.6397758187437628</c:v>
                </c:pt>
                <c:pt idx="5">
                  <c:v>5.3254119674649418</c:v>
                </c:pt>
                <c:pt idx="6">
                  <c:v>6.3702652548395546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solidFill>
                <a:schemeClr val="tx1"/>
              </a:solidFill>
            </a:ln>
          </c:spPr>
        </c:hiLowLines>
        <c:upDownBars>
          <c:gapWidth val="323"/>
          <c:upBars/>
          <c:downBars/>
        </c:upDownBars>
        <c:axId val="83153280"/>
        <c:axId val="83154816"/>
      </c:stockChart>
      <c:catAx>
        <c:axId val="83153280"/>
        <c:scaling>
          <c:orientation val="minMax"/>
        </c:scaling>
        <c:delete val="0"/>
        <c:axPos val="b"/>
        <c:majorTickMark val="none"/>
        <c:minorTickMark val="none"/>
        <c:tickLblPos val="nextTo"/>
        <c:crossAx val="83154816"/>
        <c:crossesAt val="-6"/>
        <c:auto val="1"/>
        <c:lblAlgn val="ctr"/>
        <c:lblOffset val="100"/>
        <c:noMultiLvlLbl val="0"/>
      </c:catAx>
      <c:valAx>
        <c:axId val="83154816"/>
        <c:scaling>
          <c:orientation val="minMax"/>
          <c:max val="7"/>
          <c:min val="1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3153280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5674816963686E-2"/>
          <c:y val="3.873436040215273E-2"/>
          <c:w val="0.87622737947230278"/>
          <c:h val="0.80664971638222271"/>
        </c:manualLayout>
      </c:layout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strRef>
              <c:f>Tabelle1!$B$113:$B$119</c:f>
              <c:strCache>
                <c:ptCount val="7"/>
                <c:pt idx="0">
                  <c:v>SOEP pooled</c:v>
                </c:pt>
                <c:pt idx="1">
                  <c:v>SOEP 2013</c:v>
                </c:pt>
                <c:pt idx="2">
                  <c:v>SOEP 2009</c:v>
                </c:pt>
                <c:pt idx="3">
                  <c:v>SOEP 2005</c:v>
                </c:pt>
                <c:pt idx="4">
                  <c:v>NEPS</c:v>
                </c:pt>
                <c:pt idx="5">
                  <c:v>PASS</c:v>
                </c:pt>
                <c:pt idx="6">
                  <c:v>LPP</c:v>
                </c:pt>
              </c:strCache>
            </c:strRef>
          </c:cat>
          <c:val>
            <c:numRef>
              <c:f>Tabelle1!$C$113:$C$119</c:f>
              <c:numCache>
                <c:formatCode>0.00</c:formatCode>
                <c:ptCount val="7"/>
                <c:pt idx="0">
                  <c:v>2.54</c:v>
                </c:pt>
                <c:pt idx="1">
                  <c:v>2.46</c:v>
                </c:pt>
                <c:pt idx="2">
                  <c:v>2.5300000000000002</c:v>
                </c:pt>
                <c:pt idx="3">
                  <c:v>2.6399999999999997</c:v>
                </c:pt>
                <c:pt idx="4">
                  <c:v>2.63525939427026</c:v>
                </c:pt>
                <c:pt idx="5">
                  <c:v>2.9335950751378617</c:v>
                </c:pt>
                <c:pt idx="6">
                  <c:v>2.9087558729688592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ash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Tabelle1!$B$113:$B$119</c:f>
              <c:strCache>
                <c:ptCount val="7"/>
                <c:pt idx="0">
                  <c:v>SOEP pooled</c:v>
                </c:pt>
                <c:pt idx="1">
                  <c:v>SOEP 2013</c:v>
                </c:pt>
                <c:pt idx="2">
                  <c:v>SOEP 2009</c:v>
                </c:pt>
                <c:pt idx="3">
                  <c:v>SOEP 2005</c:v>
                </c:pt>
                <c:pt idx="4">
                  <c:v>NEPS</c:v>
                </c:pt>
                <c:pt idx="5">
                  <c:v>PASS</c:v>
                </c:pt>
                <c:pt idx="6">
                  <c:v>LPP</c:v>
                </c:pt>
              </c:strCache>
            </c:strRef>
          </c:cat>
          <c:val>
            <c:numRef>
              <c:f>Tabelle1!$D$113:$D$119</c:f>
              <c:numCache>
                <c:formatCode>General</c:formatCode>
                <c:ptCount val="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ash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Tabelle1!$B$113:$B$119</c:f>
              <c:strCache>
                <c:ptCount val="7"/>
                <c:pt idx="0">
                  <c:v>SOEP pooled</c:v>
                </c:pt>
                <c:pt idx="1">
                  <c:v>SOEP 2013</c:v>
                </c:pt>
                <c:pt idx="2">
                  <c:v>SOEP 2009</c:v>
                </c:pt>
                <c:pt idx="3">
                  <c:v>SOEP 2005</c:v>
                </c:pt>
                <c:pt idx="4">
                  <c:v>NEPS</c:v>
                </c:pt>
                <c:pt idx="5">
                  <c:v>PASS</c:v>
                </c:pt>
                <c:pt idx="6">
                  <c:v>LPP</c:v>
                </c:pt>
              </c:strCache>
            </c:strRef>
          </c:cat>
          <c:val>
            <c:numRef>
              <c:f>Tabelle1!$E$113:$E$119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strRef>
              <c:f>Tabelle1!$B$113:$B$119</c:f>
              <c:strCache>
                <c:ptCount val="7"/>
                <c:pt idx="0">
                  <c:v>SOEP pooled</c:v>
                </c:pt>
                <c:pt idx="1">
                  <c:v>SOEP 2013</c:v>
                </c:pt>
                <c:pt idx="2">
                  <c:v>SOEP 2009</c:v>
                </c:pt>
                <c:pt idx="3">
                  <c:v>SOEP 2005</c:v>
                </c:pt>
                <c:pt idx="4">
                  <c:v>NEPS</c:v>
                </c:pt>
                <c:pt idx="5">
                  <c:v>PASS</c:v>
                </c:pt>
                <c:pt idx="6">
                  <c:v>LPP</c:v>
                </c:pt>
              </c:strCache>
            </c:strRef>
          </c:cat>
          <c:val>
            <c:numRef>
              <c:f>Tabelle1!$F$113:$F$119</c:f>
              <c:numCache>
                <c:formatCode>0.00</c:formatCode>
                <c:ptCount val="7"/>
                <c:pt idx="0">
                  <c:v>4.9400000000000004</c:v>
                </c:pt>
                <c:pt idx="1">
                  <c:v>4.8600000000000003</c:v>
                </c:pt>
                <c:pt idx="2">
                  <c:v>4.93</c:v>
                </c:pt>
                <c:pt idx="3">
                  <c:v>5.04</c:v>
                </c:pt>
                <c:pt idx="4">
                  <c:v>4.5047406057297383</c:v>
                </c:pt>
                <c:pt idx="5">
                  <c:v>4.8504049248621373</c:v>
                </c:pt>
                <c:pt idx="6">
                  <c:v>4.7072441270311423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solidFill>
                <a:schemeClr val="tx1"/>
              </a:solidFill>
            </a:ln>
          </c:spPr>
        </c:hiLowLines>
        <c:upDownBars>
          <c:gapWidth val="323"/>
          <c:upBars/>
          <c:downBars/>
        </c:upDownBars>
        <c:axId val="83084032"/>
        <c:axId val="83085568"/>
      </c:stockChart>
      <c:catAx>
        <c:axId val="83084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83085568"/>
        <c:crossesAt val="-6"/>
        <c:auto val="1"/>
        <c:lblAlgn val="ctr"/>
        <c:lblOffset val="100"/>
        <c:noMultiLvlLbl val="0"/>
      </c:catAx>
      <c:valAx>
        <c:axId val="83085568"/>
        <c:scaling>
          <c:orientation val="minMax"/>
          <c:max val="7"/>
          <c:min val="1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3084032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5674816963686E-2"/>
          <c:y val="3.873436040215273E-2"/>
          <c:w val="0.87622737947230278"/>
          <c:h val="0.80664971638222271"/>
        </c:manualLayout>
      </c:layout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strRef>
              <c:f>Tabelle1!$B$120:$B$126</c:f>
              <c:strCache>
                <c:ptCount val="7"/>
                <c:pt idx="0">
                  <c:v>SOEP pooled</c:v>
                </c:pt>
                <c:pt idx="1">
                  <c:v>SOEP 2013</c:v>
                </c:pt>
                <c:pt idx="2">
                  <c:v>SOEP 2009</c:v>
                </c:pt>
                <c:pt idx="3">
                  <c:v>SOEP 2005</c:v>
                </c:pt>
                <c:pt idx="4">
                  <c:v>NEPS</c:v>
                </c:pt>
                <c:pt idx="5">
                  <c:v>PASS</c:v>
                </c:pt>
                <c:pt idx="6">
                  <c:v>LPP</c:v>
                </c:pt>
              </c:strCache>
            </c:strRef>
          </c:cat>
          <c:val>
            <c:numRef>
              <c:f>Tabelle1!$C$120:$C$126</c:f>
              <c:numCache>
                <c:formatCode>0.00</c:formatCode>
                <c:ptCount val="7"/>
                <c:pt idx="0">
                  <c:v>10.02</c:v>
                </c:pt>
                <c:pt idx="1">
                  <c:v>10.127000000000001</c:v>
                </c:pt>
                <c:pt idx="2">
                  <c:v>10.029</c:v>
                </c:pt>
                <c:pt idx="3">
                  <c:v>9.93</c:v>
                </c:pt>
                <c:pt idx="4">
                  <c:v>11.983000000000001</c:v>
                </c:pt>
                <c:pt idx="5">
                  <c:v>7.99</c:v>
                </c:pt>
                <c:pt idx="6">
                  <c:v>8.5259999999999998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ash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Tabelle1!$B$120:$B$126</c:f>
              <c:strCache>
                <c:ptCount val="7"/>
                <c:pt idx="0">
                  <c:v>SOEP pooled</c:v>
                </c:pt>
                <c:pt idx="1">
                  <c:v>SOEP 2013</c:v>
                </c:pt>
                <c:pt idx="2">
                  <c:v>SOEP 2009</c:v>
                </c:pt>
                <c:pt idx="3">
                  <c:v>SOEP 2005</c:v>
                </c:pt>
                <c:pt idx="4">
                  <c:v>NEPS</c:v>
                </c:pt>
                <c:pt idx="5">
                  <c:v>PASS</c:v>
                </c:pt>
                <c:pt idx="6">
                  <c:v>LPP</c:v>
                </c:pt>
              </c:strCache>
            </c:strRef>
          </c:cat>
          <c:val>
            <c:numRef>
              <c:f>Tabelle1!$D$120:$D$126</c:f>
              <c:numCache>
                <c:formatCode>General</c:formatCode>
                <c:ptCount val="7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ash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Tabelle1!$B$120:$B$126</c:f>
              <c:strCache>
                <c:ptCount val="7"/>
                <c:pt idx="0">
                  <c:v>SOEP pooled</c:v>
                </c:pt>
                <c:pt idx="1">
                  <c:v>SOEP 2013</c:v>
                </c:pt>
                <c:pt idx="2">
                  <c:v>SOEP 2009</c:v>
                </c:pt>
                <c:pt idx="3">
                  <c:v>SOEP 2005</c:v>
                </c:pt>
                <c:pt idx="4">
                  <c:v>NEPS</c:v>
                </c:pt>
                <c:pt idx="5">
                  <c:v>PASS</c:v>
                </c:pt>
                <c:pt idx="6">
                  <c:v>LPP</c:v>
                </c:pt>
              </c:strCache>
            </c:strRef>
          </c:cat>
          <c:val>
            <c:numRef>
              <c:f>Tabelle1!$E$120:$E$126</c:f>
              <c:numCache>
                <c:formatCode>General</c:formatCode>
                <c:ptCount val="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strRef>
              <c:f>Tabelle1!$B$120:$B$126</c:f>
              <c:strCache>
                <c:ptCount val="7"/>
                <c:pt idx="0">
                  <c:v>SOEP pooled</c:v>
                </c:pt>
                <c:pt idx="1">
                  <c:v>SOEP 2013</c:v>
                </c:pt>
                <c:pt idx="2">
                  <c:v>SOEP 2009</c:v>
                </c:pt>
                <c:pt idx="3">
                  <c:v>SOEP 2005</c:v>
                </c:pt>
                <c:pt idx="4">
                  <c:v>NEPS</c:v>
                </c:pt>
                <c:pt idx="5">
                  <c:v>PASS</c:v>
                </c:pt>
                <c:pt idx="6">
                  <c:v>LPP</c:v>
                </c:pt>
              </c:strCache>
            </c:strRef>
          </c:cat>
          <c:val>
            <c:numRef>
              <c:f>Tabelle1!$F$120:$F$126</c:f>
              <c:numCache>
                <c:formatCode>0.00</c:formatCode>
                <c:ptCount val="7"/>
                <c:pt idx="0">
                  <c:v>15.48</c:v>
                </c:pt>
                <c:pt idx="1">
                  <c:v>15.589</c:v>
                </c:pt>
                <c:pt idx="2">
                  <c:v>15.477</c:v>
                </c:pt>
                <c:pt idx="3">
                  <c:v>15.41</c:v>
                </c:pt>
                <c:pt idx="4">
                  <c:v>16.600999999999999</c:v>
                </c:pt>
                <c:pt idx="5">
                  <c:v>12.311999999999999</c:v>
                </c:pt>
                <c:pt idx="6">
                  <c:v>13.68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solidFill>
                <a:schemeClr val="tx1"/>
              </a:solidFill>
            </a:ln>
          </c:spPr>
        </c:hiLowLines>
        <c:upDownBars>
          <c:gapWidth val="323"/>
          <c:upBars/>
          <c:downBars/>
        </c:upDownBars>
        <c:axId val="83966592"/>
        <c:axId val="83984768"/>
      </c:stockChart>
      <c:catAx>
        <c:axId val="83966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83984768"/>
        <c:crossesAt val="-6"/>
        <c:auto val="1"/>
        <c:lblAlgn val="ctr"/>
        <c:lblOffset val="100"/>
        <c:noMultiLvlLbl val="0"/>
      </c:catAx>
      <c:valAx>
        <c:axId val="83984768"/>
        <c:scaling>
          <c:orientation val="minMax"/>
          <c:max val="18"/>
          <c:min val="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3966592"/>
        <c:crosses val="autoZero"/>
        <c:crossBetween val="between"/>
        <c:majorUnit val="2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5674816963686E-2"/>
          <c:y val="3.873436040215273E-2"/>
          <c:w val="0.87622737947230278"/>
          <c:h val="0.80664971638222271"/>
        </c:manualLayout>
      </c:layout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strRef>
              <c:f>Tabelle1!$B$127:$B$133</c:f>
              <c:strCache>
                <c:ptCount val="7"/>
                <c:pt idx="0">
                  <c:v>SOEP pooled</c:v>
                </c:pt>
                <c:pt idx="1">
                  <c:v>SOEP 2013</c:v>
                </c:pt>
                <c:pt idx="2">
                  <c:v>SOEP 2009</c:v>
                </c:pt>
                <c:pt idx="3">
                  <c:v>SOEP 2005</c:v>
                </c:pt>
                <c:pt idx="4">
                  <c:v>NEPS</c:v>
                </c:pt>
                <c:pt idx="5">
                  <c:v>PASS</c:v>
                </c:pt>
                <c:pt idx="6">
                  <c:v>LPP</c:v>
                </c:pt>
              </c:strCache>
            </c:strRef>
          </c:cat>
          <c:val>
            <c:numRef>
              <c:f>Tabelle1!$C$127:$C$133</c:f>
              <c:numCache>
                <c:formatCode>0.00</c:formatCode>
                <c:ptCount val="7"/>
                <c:pt idx="0">
                  <c:v>32.03</c:v>
                </c:pt>
                <c:pt idx="1">
                  <c:v>33.325000000000003</c:v>
                </c:pt>
                <c:pt idx="2">
                  <c:v>31.974000000000004</c:v>
                </c:pt>
                <c:pt idx="3">
                  <c:v>31.14</c:v>
                </c:pt>
                <c:pt idx="4">
                  <c:v>38.604999999999997</c:v>
                </c:pt>
                <c:pt idx="5">
                  <c:v>29.205999999999996</c:v>
                </c:pt>
                <c:pt idx="6">
                  <c:v>35.034000000000006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ash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Tabelle1!$B$127:$B$133</c:f>
              <c:strCache>
                <c:ptCount val="7"/>
                <c:pt idx="0">
                  <c:v>SOEP pooled</c:v>
                </c:pt>
                <c:pt idx="1">
                  <c:v>SOEP 2013</c:v>
                </c:pt>
                <c:pt idx="2">
                  <c:v>SOEP 2009</c:v>
                </c:pt>
                <c:pt idx="3">
                  <c:v>SOEP 2005</c:v>
                </c:pt>
                <c:pt idx="4">
                  <c:v>NEPS</c:v>
                </c:pt>
                <c:pt idx="5">
                  <c:v>PASS</c:v>
                </c:pt>
                <c:pt idx="6">
                  <c:v>LPP</c:v>
                </c:pt>
              </c:strCache>
            </c:strRef>
          </c:cat>
          <c:val>
            <c:numRef>
              <c:f>Tabelle1!$D$127:$D$133</c:f>
              <c:numCache>
                <c:formatCode>General</c:formatCode>
                <c:ptCount val="7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84</c:v>
                </c:pt>
                <c:pt idx="4">
                  <c:v>70</c:v>
                </c:pt>
                <c:pt idx="5">
                  <c:v>68</c:v>
                </c:pt>
                <c:pt idx="6">
                  <c:v>67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ash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Tabelle1!$B$127:$B$133</c:f>
              <c:strCache>
                <c:ptCount val="7"/>
                <c:pt idx="0">
                  <c:v>SOEP pooled</c:v>
                </c:pt>
                <c:pt idx="1">
                  <c:v>SOEP 2013</c:v>
                </c:pt>
                <c:pt idx="2">
                  <c:v>SOEP 2009</c:v>
                </c:pt>
                <c:pt idx="3">
                  <c:v>SOEP 2005</c:v>
                </c:pt>
                <c:pt idx="4">
                  <c:v>NEPS</c:v>
                </c:pt>
                <c:pt idx="5">
                  <c:v>PASS</c:v>
                </c:pt>
                <c:pt idx="6">
                  <c:v>LPP</c:v>
                </c:pt>
              </c:strCache>
            </c:strRef>
          </c:cat>
          <c:val>
            <c:numRef>
              <c:f>Tabelle1!$E$127:$E$133</c:f>
              <c:numCache>
                <c:formatCode>General</c:formatCode>
                <c:ptCount val="7"/>
                <c:pt idx="0">
                  <c:v>17</c:v>
                </c:pt>
                <c:pt idx="1">
                  <c:v>18</c:v>
                </c:pt>
                <c:pt idx="2">
                  <c:v>17</c:v>
                </c:pt>
                <c:pt idx="3">
                  <c:v>17</c:v>
                </c:pt>
                <c:pt idx="4">
                  <c:v>27</c:v>
                </c:pt>
                <c:pt idx="5">
                  <c:v>16</c:v>
                </c:pt>
                <c:pt idx="6">
                  <c:v>18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strRef>
              <c:f>Tabelle1!$B$127:$B$133</c:f>
              <c:strCache>
                <c:ptCount val="7"/>
                <c:pt idx="0">
                  <c:v>SOEP pooled</c:v>
                </c:pt>
                <c:pt idx="1">
                  <c:v>SOEP 2013</c:v>
                </c:pt>
                <c:pt idx="2">
                  <c:v>SOEP 2009</c:v>
                </c:pt>
                <c:pt idx="3">
                  <c:v>SOEP 2005</c:v>
                </c:pt>
                <c:pt idx="4">
                  <c:v>NEPS</c:v>
                </c:pt>
                <c:pt idx="5">
                  <c:v>PASS</c:v>
                </c:pt>
                <c:pt idx="6">
                  <c:v>LPP</c:v>
                </c:pt>
              </c:strCache>
            </c:strRef>
          </c:cat>
          <c:val>
            <c:numRef>
              <c:f>Tabelle1!$F$127:$F$133</c:f>
              <c:numCache>
                <c:formatCode>0.00</c:formatCode>
                <c:ptCount val="7"/>
                <c:pt idx="0">
                  <c:v>55.83</c:v>
                </c:pt>
                <c:pt idx="1">
                  <c:v>57.801000000000002</c:v>
                </c:pt>
                <c:pt idx="2">
                  <c:v>55.652000000000001</c:v>
                </c:pt>
                <c:pt idx="3">
                  <c:v>54</c:v>
                </c:pt>
                <c:pt idx="4">
                  <c:v>58.298999999999999</c:v>
                </c:pt>
                <c:pt idx="5">
                  <c:v>53.247999999999998</c:v>
                </c:pt>
                <c:pt idx="6">
                  <c:v>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solidFill>
                <a:schemeClr val="tx1"/>
              </a:solidFill>
            </a:ln>
          </c:spPr>
        </c:hiLowLines>
        <c:upDownBars>
          <c:gapWidth val="323"/>
          <c:upBars/>
          <c:downBars/>
        </c:upDownBars>
        <c:axId val="84016128"/>
        <c:axId val="84091648"/>
      </c:stockChart>
      <c:catAx>
        <c:axId val="84016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84091648"/>
        <c:crossesAt val="-6"/>
        <c:auto val="1"/>
        <c:lblAlgn val="ctr"/>
        <c:lblOffset val="100"/>
        <c:noMultiLvlLbl val="0"/>
      </c:catAx>
      <c:valAx>
        <c:axId val="84091648"/>
        <c:scaling>
          <c:orientation val="minMax"/>
          <c:max val="90"/>
          <c:min val="1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4016128"/>
        <c:crosses val="autoZero"/>
        <c:crossBetween val="between"/>
        <c:majorUnit val="10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83</xdr:row>
      <xdr:rowOff>0</xdr:rowOff>
    </xdr:from>
    <xdr:to>
      <xdr:col>12</xdr:col>
      <xdr:colOff>512618</xdr:colOff>
      <xdr:row>90</xdr:row>
      <xdr:rowOff>66066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91</xdr:row>
      <xdr:rowOff>0</xdr:rowOff>
    </xdr:from>
    <xdr:to>
      <xdr:col>12</xdr:col>
      <xdr:colOff>512618</xdr:colOff>
      <xdr:row>98</xdr:row>
      <xdr:rowOff>45285</xdr:rowOff>
    </xdr:to>
    <xdr:graphicFrame macro="">
      <xdr:nvGraphicFramePr>
        <xdr:cNvPr id="7" name="Diagramm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98</xdr:row>
      <xdr:rowOff>0</xdr:rowOff>
    </xdr:from>
    <xdr:to>
      <xdr:col>12</xdr:col>
      <xdr:colOff>512618</xdr:colOff>
      <xdr:row>105</xdr:row>
      <xdr:rowOff>45285</xdr:rowOff>
    </xdr:to>
    <xdr:graphicFrame macro="">
      <xdr:nvGraphicFramePr>
        <xdr:cNvPr id="8" name="Diagramm 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105</xdr:row>
      <xdr:rowOff>0</xdr:rowOff>
    </xdr:from>
    <xdr:to>
      <xdr:col>12</xdr:col>
      <xdr:colOff>512618</xdr:colOff>
      <xdr:row>112</xdr:row>
      <xdr:rowOff>45284</xdr:rowOff>
    </xdr:to>
    <xdr:graphicFrame macro="">
      <xdr:nvGraphicFramePr>
        <xdr:cNvPr id="9" name="Diagramm 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112</xdr:row>
      <xdr:rowOff>0</xdr:rowOff>
    </xdr:from>
    <xdr:to>
      <xdr:col>12</xdr:col>
      <xdr:colOff>512618</xdr:colOff>
      <xdr:row>119</xdr:row>
      <xdr:rowOff>45285</xdr:rowOff>
    </xdr:to>
    <xdr:graphicFrame macro="">
      <xdr:nvGraphicFramePr>
        <xdr:cNvPr id="10" name="Diagramm 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119</xdr:row>
      <xdr:rowOff>0</xdr:rowOff>
    </xdr:from>
    <xdr:to>
      <xdr:col>12</xdr:col>
      <xdr:colOff>512618</xdr:colOff>
      <xdr:row>126</xdr:row>
      <xdr:rowOff>45285</xdr:rowOff>
    </xdr:to>
    <xdr:graphicFrame macro="">
      <xdr:nvGraphicFramePr>
        <xdr:cNvPr id="11" name="Diagramm 1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126</xdr:row>
      <xdr:rowOff>0</xdr:rowOff>
    </xdr:from>
    <xdr:to>
      <xdr:col>12</xdr:col>
      <xdr:colOff>512618</xdr:colOff>
      <xdr:row>133</xdr:row>
      <xdr:rowOff>45284</xdr:rowOff>
    </xdr:to>
    <xdr:graphicFrame macro="">
      <xdr:nvGraphicFramePr>
        <xdr:cNvPr id="12" name="Diagramm 1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abSelected="1" topLeftCell="A13" zoomScale="90" zoomScaleNormal="90" workbookViewId="0">
      <selection activeCell="A38" sqref="A37:L38"/>
    </sheetView>
  </sheetViews>
  <sheetFormatPr baseColWidth="10" defaultRowHeight="13.8" x14ac:dyDescent="0.3"/>
  <cols>
    <col min="1" max="1" width="22" style="1" bestFit="1" customWidth="1"/>
    <col min="2" max="2" width="7.6640625" style="12" customWidth="1"/>
    <col min="3" max="3" width="8.88671875" style="1" bestFit="1" customWidth="1"/>
    <col min="4" max="4" width="5" style="7" bestFit="1" customWidth="1"/>
    <col min="5" max="5" width="7" style="7" bestFit="1" customWidth="1"/>
    <col min="6" max="6" width="9.21875" style="7" bestFit="1" customWidth="1"/>
    <col min="7" max="7" width="5" style="7" bestFit="1" customWidth="1"/>
    <col min="8" max="8" width="4.109375" style="1" customWidth="1"/>
    <col min="9" max="9" width="11.5546875" style="1"/>
    <col min="10" max="10" width="5.44140625" style="9" bestFit="1" customWidth="1"/>
    <col min="11" max="11" width="6.77734375" style="9" customWidth="1"/>
    <col min="12" max="12" width="6.88671875" style="1" customWidth="1"/>
    <col min="13" max="16384" width="11.5546875" style="1"/>
  </cols>
  <sheetData>
    <row r="1" spans="1:12" x14ac:dyDescent="0.3">
      <c r="A1" s="1" t="s">
        <v>29</v>
      </c>
      <c r="I1" s="1" t="s">
        <v>30</v>
      </c>
    </row>
    <row r="3" spans="1:12" x14ac:dyDescent="0.3">
      <c r="A3" s="1" t="s">
        <v>25</v>
      </c>
      <c r="B3" s="12" t="s">
        <v>24</v>
      </c>
      <c r="C3" s="1" t="s">
        <v>13</v>
      </c>
      <c r="D3" s="7" t="s">
        <v>16</v>
      </c>
      <c r="E3" s="7" t="s">
        <v>14</v>
      </c>
      <c r="F3" s="7" t="s">
        <v>15</v>
      </c>
      <c r="G3" s="7" t="s">
        <v>17</v>
      </c>
      <c r="I3" s="7" t="s">
        <v>16</v>
      </c>
      <c r="J3" s="10" t="s">
        <v>14</v>
      </c>
      <c r="K3" s="10" t="s">
        <v>15</v>
      </c>
      <c r="L3" s="7" t="s">
        <v>17</v>
      </c>
    </row>
    <row r="4" spans="1:12" x14ac:dyDescent="0.3">
      <c r="A4" s="2" t="s">
        <v>0</v>
      </c>
      <c r="B4" s="2" t="s">
        <v>1</v>
      </c>
      <c r="C4" s="3">
        <v>29545</v>
      </c>
      <c r="D4" s="3">
        <v>1</v>
      </c>
      <c r="E4" s="3">
        <v>4.55</v>
      </c>
      <c r="F4" s="3">
        <v>1.17</v>
      </c>
      <c r="G4" s="3">
        <v>7</v>
      </c>
      <c r="I4" s="1">
        <f>IF(D4=1,1,D4*7/5)</f>
        <v>1</v>
      </c>
      <c r="J4" s="9">
        <f t="shared" ref="J4:L4" si="0">+E4</f>
        <v>4.55</v>
      </c>
      <c r="K4" s="9">
        <f t="shared" si="0"/>
        <v>1.17</v>
      </c>
      <c r="L4" s="1">
        <f t="shared" si="0"/>
        <v>7</v>
      </c>
    </row>
    <row r="5" spans="1:12" x14ac:dyDescent="0.3">
      <c r="A5" s="2"/>
      <c r="B5" s="2" t="s">
        <v>2</v>
      </c>
      <c r="C5" s="4">
        <v>9909</v>
      </c>
      <c r="D5" s="4">
        <v>1</v>
      </c>
      <c r="E5" s="4">
        <v>4.5999999999999996</v>
      </c>
      <c r="F5" s="4">
        <v>1.1599999999999999</v>
      </c>
      <c r="G5" s="4">
        <v>7</v>
      </c>
      <c r="I5" s="1">
        <f t="shared" ref="I5:I10" si="1">IF(D5=1,1,D5*7/5)</f>
        <v>1</v>
      </c>
      <c r="J5" s="9">
        <f t="shared" ref="J5:J7" si="2">+E5</f>
        <v>4.5999999999999996</v>
      </c>
      <c r="K5" s="9">
        <f t="shared" ref="K5:K7" si="3">+F5</f>
        <v>1.1599999999999999</v>
      </c>
      <c r="L5" s="1">
        <f t="shared" ref="L5:L7" si="4">+G5</f>
        <v>7</v>
      </c>
    </row>
    <row r="6" spans="1:12" x14ac:dyDescent="0.3">
      <c r="A6" s="2"/>
      <c r="B6" s="2" t="s">
        <v>3</v>
      </c>
      <c r="C6" s="4">
        <v>10270</v>
      </c>
      <c r="D6" s="4">
        <v>1</v>
      </c>
      <c r="E6" s="4">
        <v>4.47</v>
      </c>
      <c r="F6" s="4">
        <v>1.18</v>
      </c>
      <c r="G6" s="4">
        <v>7</v>
      </c>
      <c r="I6" s="1">
        <f t="shared" si="1"/>
        <v>1</v>
      </c>
      <c r="J6" s="9">
        <f t="shared" si="2"/>
        <v>4.47</v>
      </c>
      <c r="K6" s="9">
        <f t="shared" si="3"/>
        <v>1.18</v>
      </c>
      <c r="L6" s="1">
        <f t="shared" si="4"/>
        <v>7</v>
      </c>
    </row>
    <row r="7" spans="1:12" x14ac:dyDescent="0.3">
      <c r="A7" s="2"/>
      <c r="B7" s="2" t="s">
        <v>4</v>
      </c>
      <c r="C7" s="4">
        <v>9826</v>
      </c>
      <c r="D7" s="4">
        <v>1</v>
      </c>
      <c r="E7" s="4">
        <v>4.5599999999999996</v>
      </c>
      <c r="F7" s="4">
        <v>1.1599999999999999</v>
      </c>
      <c r="G7" s="4">
        <v>7</v>
      </c>
      <c r="I7" s="1">
        <f t="shared" si="1"/>
        <v>1</v>
      </c>
      <c r="J7" s="9">
        <f t="shared" si="2"/>
        <v>4.5599999999999996</v>
      </c>
      <c r="K7" s="9">
        <f t="shared" si="3"/>
        <v>1.1599999999999999</v>
      </c>
      <c r="L7" s="1">
        <f t="shared" si="4"/>
        <v>7</v>
      </c>
    </row>
    <row r="8" spans="1:12" x14ac:dyDescent="0.3">
      <c r="A8" s="2"/>
      <c r="B8" s="2" t="s">
        <v>5</v>
      </c>
      <c r="C8" s="4">
        <v>4266</v>
      </c>
      <c r="D8" s="4">
        <v>1</v>
      </c>
      <c r="E8" s="4">
        <v>3.48</v>
      </c>
      <c r="F8" s="4">
        <v>0.91</v>
      </c>
      <c r="G8" s="4">
        <v>5</v>
      </c>
      <c r="I8" s="1">
        <f t="shared" si="1"/>
        <v>1</v>
      </c>
      <c r="J8" s="9">
        <f>+E8*7/5</f>
        <v>4.8719999999999999</v>
      </c>
      <c r="K8" s="9">
        <f>SQRT(7/5)*F8</f>
        <v>1.0767265205241301</v>
      </c>
      <c r="L8" s="1">
        <f>+G8*7/5</f>
        <v>7</v>
      </c>
    </row>
    <row r="9" spans="1:12" x14ac:dyDescent="0.3">
      <c r="A9" s="14"/>
      <c r="B9" s="14" t="s">
        <v>6</v>
      </c>
      <c r="C9" s="15">
        <v>8629</v>
      </c>
      <c r="D9" s="15">
        <v>1.2</v>
      </c>
      <c r="E9" s="15">
        <v>3.7</v>
      </c>
      <c r="F9" s="15">
        <v>0.69</v>
      </c>
      <c r="G9" s="15">
        <v>5</v>
      </c>
      <c r="H9" s="16"/>
      <c r="I9" s="16">
        <f t="shared" si="1"/>
        <v>1.6800000000000002</v>
      </c>
      <c r="J9" s="17">
        <f t="shared" ref="J9:J10" si="5">+E9*7/5</f>
        <v>5.1800000000000006</v>
      </c>
      <c r="K9" s="17">
        <f t="shared" ref="K9:K10" si="6">SQRT(7/5)*F9</f>
        <v>0.81641901006774698</v>
      </c>
      <c r="L9" s="16">
        <f t="shared" ref="L9:L10" si="7">+G9*7/5</f>
        <v>7</v>
      </c>
    </row>
    <row r="10" spans="1:12" x14ac:dyDescent="0.3">
      <c r="A10" s="14"/>
      <c r="B10" s="14" t="s">
        <v>7</v>
      </c>
      <c r="C10" s="15">
        <v>5367</v>
      </c>
      <c r="D10" s="15">
        <v>1</v>
      </c>
      <c r="E10" s="15">
        <v>3.51</v>
      </c>
      <c r="F10" s="15">
        <v>0.72</v>
      </c>
      <c r="G10" s="15">
        <v>5</v>
      </c>
      <c r="H10" s="16"/>
      <c r="I10" s="16">
        <f t="shared" si="1"/>
        <v>1</v>
      </c>
      <c r="J10" s="17">
        <f t="shared" si="5"/>
        <v>4.9139999999999997</v>
      </c>
      <c r="K10" s="17">
        <f t="shared" si="6"/>
        <v>0.85191548876634471</v>
      </c>
      <c r="L10" s="16">
        <f t="shared" si="7"/>
        <v>7</v>
      </c>
    </row>
    <row r="11" spans="1:12" x14ac:dyDescent="0.3">
      <c r="A11" s="2" t="s">
        <v>8</v>
      </c>
      <c r="B11" s="2" t="s">
        <v>1</v>
      </c>
      <c r="C11" s="3">
        <v>29545</v>
      </c>
      <c r="D11" s="3">
        <v>1</v>
      </c>
      <c r="E11" s="3">
        <v>5.94</v>
      </c>
      <c r="F11" s="3">
        <v>0.87</v>
      </c>
      <c r="G11" s="3">
        <v>7</v>
      </c>
      <c r="I11" s="1">
        <f>IF(D11=1,1,D11*7/5)</f>
        <v>1</v>
      </c>
      <c r="J11" s="9">
        <f t="shared" ref="J11:J14" si="8">+E11</f>
        <v>5.94</v>
      </c>
      <c r="K11" s="9">
        <f t="shared" ref="K11:K14" si="9">+F11</f>
        <v>0.87</v>
      </c>
      <c r="L11" s="1">
        <f t="shared" ref="L11:L14" si="10">+G11</f>
        <v>7</v>
      </c>
    </row>
    <row r="12" spans="1:12" x14ac:dyDescent="0.3">
      <c r="A12" s="2"/>
      <c r="B12" s="2" t="s">
        <v>2</v>
      </c>
      <c r="C12" s="4">
        <v>9909</v>
      </c>
      <c r="D12" s="4">
        <v>1</v>
      </c>
      <c r="E12" s="4">
        <v>5.89</v>
      </c>
      <c r="F12" s="4">
        <v>0.87</v>
      </c>
      <c r="G12" s="4">
        <v>7</v>
      </c>
      <c r="I12" s="1">
        <f t="shared" ref="I12:I17" si="11">IF(D12=1,1,D12*7/5)</f>
        <v>1</v>
      </c>
      <c r="J12" s="9">
        <f t="shared" si="8"/>
        <v>5.89</v>
      </c>
      <c r="K12" s="9">
        <f t="shared" si="9"/>
        <v>0.87</v>
      </c>
      <c r="L12" s="1">
        <f t="shared" si="10"/>
        <v>7</v>
      </c>
    </row>
    <row r="13" spans="1:12" x14ac:dyDescent="0.3">
      <c r="A13" s="2"/>
      <c r="B13" s="2" t="s">
        <v>3</v>
      </c>
      <c r="C13" s="4">
        <v>10270</v>
      </c>
      <c r="D13" s="4">
        <v>1.33</v>
      </c>
      <c r="E13" s="4">
        <v>5.91</v>
      </c>
      <c r="F13" s="4">
        <v>0.88</v>
      </c>
      <c r="G13" s="4">
        <v>7</v>
      </c>
      <c r="I13" s="1">
        <f t="shared" si="11"/>
        <v>1.8620000000000001</v>
      </c>
      <c r="J13" s="9">
        <f t="shared" si="8"/>
        <v>5.91</v>
      </c>
      <c r="K13" s="9">
        <f t="shared" si="9"/>
        <v>0.88</v>
      </c>
      <c r="L13" s="1">
        <f t="shared" si="10"/>
        <v>7</v>
      </c>
    </row>
    <row r="14" spans="1:12" x14ac:dyDescent="0.3">
      <c r="A14" s="2"/>
      <c r="B14" s="2" t="s">
        <v>4</v>
      </c>
      <c r="C14" s="4">
        <v>9826</v>
      </c>
      <c r="D14" s="4">
        <v>1.33</v>
      </c>
      <c r="E14" s="4">
        <v>6.02</v>
      </c>
      <c r="F14" s="4">
        <v>0.85</v>
      </c>
      <c r="G14" s="4">
        <v>7</v>
      </c>
      <c r="I14" s="1">
        <f t="shared" si="11"/>
        <v>1.8620000000000001</v>
      </c>
      <c r="J14" s="9">
        <f t="shared" si="8"/>
        <v>6.02</v>
      </c>
      <c r="K14" s="9">
        <f t="shared" si="9"/>
        <v>0.85</v>
      </c>
      <c r="L14" s="1">
        <f t="shared" si="10"/>
        <v>7</v>
      </c>
    </row>
    <row r="15" spans="1:12" x14ac:dyDescent="0.3">
      <c r="A15" s="2"/>
      <c r="B15" s="2" t="s">
        <v>5</v>
      </c>
      <c r="C15" s="4">
        <v>4266</v>
      </c>
      <c r="D15" s="4">
        <v>1.5</v>
      </c>
      <c r="E15" s="4">
        <v>4.07</v>
      </c>
      <c r="F15" s="4">
        <v>0.71</v>
      </c>
      <c r="G15" s="4">
        <v>5</v>
      </c>
      <c r="I15" s="1">
        <f t="shared" si="11"/>
        <v>2.1</v>
      </c>
      <c r="J15" s="9">
        <f>+E15*7/5</f>
        <v>5.6980000000000004</v>
      </c>
      <c r="K15" s="9">
        <f>SQRT(7/5)*F15</f>
        <v>0.84008332920014539</v>
      </c>
      <c r="L15" s="1">
        <f>+G15*7/5</f>
        <v>7</v>
      </c>
    </row>
    <row r="16" spans="1:12" x14ac:dyDescent="0.3">
      <c r="A16" s="14"/>
      <c r="B16" s="14" t="s">
        <v>6</v>
      </c>
      <c r="C16" s="15">
        <v>8629</v>
      </c>
      <c r="D16" s="15">
        <v>1.25</v>
      </c>
      <c r="E16" s="15">
        <v>4.0999999999999996</v>
      </c>
      <c r="F16" s="15">
        <v>0.57999999999999996</v>
      </c>
      <c r="G16" s="15">
        <v>5</v>
      </c>
      <c r="H16" s="16"/>
      <c r="I16" s="16">
        <f t="shared" si="11"/>
        <v>1.75</v>
      </c>
      <c r="J16" s="17">
        <f t="shared" ref="J16:J17" si="12">+E16*7/5</f>
        <v>5.7399999999999993</v>
      </c>
      <c r="K16" s="17">
        <f t="shared" ref="K16:K17" si="13">SQRT(7/5)*F16</f>
        <v>0.68626525483955536</v>
      </c>
      <c r="L16" s="16">
        <f t="shared" ref="L16:L17" si="14">+G16*7/5</f>
        <v>7</v>
      </c>
    </row>
    <row r="17" spans="1:12" x14ac:dyDescent="0.3">
      <c r="A17" s="14"/>
      <c r="B17" s="14" t="s">
        <v>7</v>
      </c>
      <c r="C17" s="15">
        <v>5367</v>
      </c>
      <c r="D17" s="15">
        <v>1</v>
      </c>
      <c r="E17" s="15">
        <v>4.37</v>
      </c>
      <c r="F17" s="15">
        <v>0.48</v>
      </c>
      <c r="G17" s="15">
        <v>4.67</v>
      </c>
      <c r="H17" s="16"/>
      <c r="I17" s="16">
        <f t="shared" si="11"/>
        <v>1</v>
      </c>
      <c r="J17" s="17">
        <f t="shared" si="12"/>
        <v>6.1180000000000003</v>
      </c>
      <c r="K17" s="17">
        <f t="shared" si="13"/>
        <v>0.56794365917756306</v>
      </c>
      <c r="L17" s="16">
        <f t="shared" si="14"/>
        <v>6.5379999999999994</v>
      </c>
    </row>
    <row r="18" spans="1:12" x14ac:dyDescent="0.3">
      <c r="A18" s="2" t="s">
        <v>9</v>
      </c>
      <c r="B18" s="2" t="s">
        <v>1</v>
      </c>
      <c r="C18" s="3">
        <v>29545</v>
      </c>
      <c r="D18" s="3">
        <v>1</v>
      </c>
      <c r="E18" s="3">
        <v>4.8899999999999997</v>
      </c>
      <c r="F18" s="3">
        <v>1.1299999999999999</v>
      </c>
      <c r="G18" s="3">
        <v>7</v>
      </c>
      <c r="I18" s="1">
        <f>IF(D18=1,1,D18*7/5)</f>
        <v>1</v>
      </c>
      <c r="J18" s="9">
        <f t="shared" ref="J18:J21" si="15">+E18</f>
        <v>4.8899999999999997</v>
      </c>
      <c r="K18" s="9">
        <f t="shared" ref="K18:K21" si="16">+F18</f>
        <v>1.1299999999999999</v>
      </c>
      <c r="L18" s="1">
        <f t="shared" ref="L18:L21" si="17">+G18</f>
        <v>7</v>
      </c>
    </row>
    <row r="19" spans="1:12" x14ac:dyDescent="0.3">
      <c r="A19" s="2"/>
      <c r="B19" s="2" t="s">
        <v>2</v>
      </c>
      <c r="C19" s="4">
        <v>9909</v>
      </c>
      <c r="D19" s="4">
        <v>1</v>
      </c>
      <c r="E19" s="4">
        <v>4.91</v>
      </c>
      <c r="F19" s="4">
        <v>1.1299999999999999</v>
      </c>
      <c r="G19" s="4">
        <v>7</v>
      </c>
      <c r="I19" s="1">
        <f t="shared" ref="I19:I24" si="18">IF(D19=1,1,D19*7/5)</f>
        <v>1</v>
      </c>
      <c r="J19" s="9">
        <f t="shared" si="15"/>
        <v>4.91</v>
      </c>
      <c r="K19" s="9">
        <f t="shared" si="16"/>
        <v>1.1299999999999999</v>
      </c>
      <c r="L19" s="1">
        <f t="shared" si="17"/>
        <v>7</v>
      </c>
    </row>
    <row r="20" spans="1:12" x14ac:dyDescent="0.3">
      <c r="A20" s="2"/>
      <c r="B20" s="2" t="s">
        <v>3</v>
      </c>
      <c r="C20" s="4">
        <v>10270</v>
      </c>
      <c r="D20" s="4">
        <v>1</v>
      </c>
      <c r="E20" s="4">
        <v>4.8499999999999996</v>
      </c>
      <c r="F20" s="4">
        <v>1.1499999999999999</v>
      </c>
      <c r="G20" s="4">
        <v>7</v>
      </c>
      <c r="I20" s="1">
        <f t="shared" si="18"/>
        <v>1</v>
      </c>
      <c r="J20" s="9">
        <f t="shared" si="15"/>
        <v>4.8499999999999996</v>
      </c>
      <c r="K20" s="9">
        <f t="shared" si="16"/>
        <v>1.1499999999999999</v>
      </c>
      <c r="L20" s="1">
        <f t="shared" si="17"/>
        <v>7</v>
      </c>
    </row>
    <row r="21" spans="1:12" x14ac:dyDescent="0.3">
      <c r="A21" s="2"/>
      <c r="B21" s="2" t="s">
        <v>4</v>
      </c>
      <c r="C21" s="4">
        <v>9826</v>
      </c>
      <c r="D21" s="4">
        <v>1</v>
      </c>
      <c r="E21" s="4">
        <v>4.91</v>
      </c>
      <c r="F21" s="4">
        <v>1.1200000000000001</v>
      </c>
      <c r="G21" s="4">
        <v>7</v>
      </c>
      <c r="I21" s="1">
        <f t="shared" si="18"/>
        <v>1</v>
      </c>
      <c r="J21" s="9">
        <f t="shared" si="15"/>
        <v>4.91</v>
      </c>
      <c r="K21" s="9">
        <f t="shared" si="16"/>
        <v>1.1200000000000001</v>
      </c>
      <c r="L21" s="1">
        <f t="shared" si="17"/>
        <v>7</v>
      </c>
    </row>
    <row r="22" spans="1:12" x14ac:dyDescent="0.3">
      <c r="A22" s="2"/>
      <c r="B22" s="2" t="s">
        <v>5</v>
      </c>
      <c r="C22" s="4">
        <v>4266</v>
      </c>
      <c r="D22" s="4">
        <v>1</v>
      </c>
      <c r="E22" s="4">
        <v>3.38</v>
      </c>
      <c r="F22" s="4">
        <v>0.91</v>
      </c>
      <c r="G22" s="4">
        <v>5</v>
      </c>
      <c r="I22" s="1">
        <f t="shared" si="18"/>
        <v>1</v>
      </c>
      <c r="J22" s="9">
        <f>+E22*7/5</f>
        <v>4.7320000000000002</v>
      </c>
      <c r="K22" s="9">
        <f>SQRT(7/5)*F22</f>
        <v>1.0767265205241301</v>
      </c>
      <c r="L22" s="1">
        <f>+G22*7/5</f>
        <v>7</v>
      </c>
    </row>
    <row r="23" spans="1:12" x14ac:dyDescent="0.3">
      <c r="A23" s="14"/>
      <c r="B23" s="14" t="s">
        <v>6</v>
      </c>
      <c r="C23" s="15">
        <v>8629</v>
      </c>
      <c r="D23" s="15">
        <v>1</v>
      </c>
      <c r="E23" s="15">
        <v>3.55</v>
      </c>
      <c r="F23" s="15">
        <v>0.84</v>
      </c>
      <c r="G23" s="15">
        <v>5</v>
      </c>
      <c r="H23" s="16"/>
      <c r="I23" s="16">
        <f t="shared" si="18"/>
        <v>1</v>
      </c>
      <c r="J23" s="17">
        <f t="shared" ref="J23:J24" si="19">+E23*7/5</f>
        <v>4.97</v>
      </c>
      <c r="K23" s="17">
        <f t="shared" ref="K23:K24" si="20">SQRT(7/5)*F23</f>
        <v>0.99390140356073542</v>
      </c>
      <c r="L23" s="16">
        <f t="shared" ref="L23:L24" si="21">+G23*7/5</f>
        <v>7</v>
      </c>
    </row>
    <row r="24" spans="1:12" x14ac:dyDescent="0.3">
      <c r="A24" s="14"/>
      <c r="B24" s="14" t="s">
        <v>7</v>
      </c>
      <c r="C24" s="15">
        <v>5367</v>
      </c>
      <c r="D24" s="15">
        <v>1</v>
      </c>
      <c r="E24" s="15">
        <v>3.82</v>
      </c>
      <c r="F24" s="15">
        <v>0.61</v>
      </c>
      <c r="G24" s="15">
        <v>4.75</v>
      </c>
      <c r="H24" s="16"/>
      <c r="I24" s="16">
        <f t="shared" si="18"/>
        <v>1</v>
      </c>
      <c r="J24" s="17">
        <f t="shared" si="19"/>
        <v>5.3479999999999999</v>
      </c>
      <c r="K24" s="17">
        <f t="shared" si="20"/>
        <v>0.72176173353815309</v>
      </c>
      <c r="L24" s="16">
        <f t="shared" si="21"/>
        <v>6.65</v>
      </c>
    </row>
    <row r="25" spans="1:12" x14ac:dyDescent="0.3">
      <c r="A25" s="2" t="s">
        <v>10</v>
      </c>
      <c r="B25" s="2" t="s">
        <v>1</v>
      </c>
      <c r="C25" s="3">
        <v>29545</v>
      </c>
      <c r="D25" s="3">
        <v>1</v>
      </c>
      <c r="E25" s="3">
        <v>5.36</v>
      </c>
      <c r="F25" s="3">
        <v>0.96</v>
      </c>
      <c r="G25" s="3">
        <v>7</v>
      </c>
      <c r="I25" s="1">
        <f>IF(D25=1,1,D25*7/5)</f>
        <v>1</v>
      </c>
      <c r="J25" s="9">
        <f t="shared" ref="J25:J28" si="22">+E25</f>
        <v>5.36</v>
      </c>
      <c r="K25" s="9">
        <f t="shared" ref="K25:K28" si="23">+F25</f>
        <v>0.96</v>
      </c>
      <c r="L25" s="1">
        <f t="shared" ref="L25:L28" si="24">+G25</f>
        <v>7</v>
      </c>
    </row>
    <row r="26" spans="1:12" x14ac:dyDescent="0.3">
      <c r="A26" s="2"/>
      <c r="B26" s="2" t="s">
        <v>2</v>
      </c>
      <c r="C26" s="4">
        <v>9909</v>
      </c>
      <c r="D26" s="4">
        <v>1</v>
      </c>
      <c r="E26" s="4">
        <v>5.35</v>
      </c>
      <c r="F26" s="4">
        <v>0.95</v>
      </c>
      <c r="G26" s="4">
        <v>7</v>
      </c>
      <c r="I26" s="1">
        <f t="shared" ref="I26:I31" si="25">IF(D26=1,1,D26*7/5)</f>
        <v>1</v>
      </c>
      <c r="J26" s="9">
        <f t="shared" si="22"/>
        <v>5.35</v>
      </c>
      <c r="K26" s="9">
        <f t="shared" si="23"/>
        <v>0.95</v>
      </c>
      <c r="L26" s="1">
        <f t="shared" si="24"/>
        <v>7</v>
      </c>
    </row>
    <row r="27" spans="1:12" x14ac:dyDescent="0.3">
      <c r="A27" s="2"/>
      <c r="B27" s="2" t="s">
        <v>3</v>
      </c>
      <c r="C27" s="4">
        <v>10270</v>
      </c>
      <c r="D27" s="4">
        <v>1</v>
      </c>
      <c r="E27" s="4">
        <v>5.3</v>
      </c>
      <c r="F27" s="4">
        <v>0.98</v>
      </c>
      <c r="G27" s="4">
        <v>7</v>
      </c>
      <c r="I27" s="1">
        <f t="shared" si="25"/>
        <v>1</v>
      </c>
      <c r="J27" s="9">
        <f t="shared" si="22"/>
        <v>5.3</v>
      </c>
      <c r="K27" s="9">
        <f t="shared" si="23"/>
        <v>0.98</v>
      </c>
      <c r="L27" s="1">
        <f t="shared" si="24"/>
        <v>7</v>
      </c>
    </row>
    <row r="28" spans="1:12" x14ac:dyDescent="0.3">
      <c r="A28" s="2"/>
      <c r="B28" s="2" t="s">
        <v>4</v>
      </c>
      <c r="C28" s="4">
        <v>9826</v>
      </c>
      <c r="D28" s="4">
        <v>1</v>
      </c>
      <c r="E28" s="4">
        <v>5.42</v>
      </c>
      <c r="F28" s="4">
        <v>0.96</v>
      </c>
      <c r="G28" s="4">
        <v>7</v>
      </c>
      <c r="I28" s="1">
        <f t="shared" si="25"/>
        <v>1</v>
      </c>
      <c r="J28" s="9">
        <f t="shared" si="22"/>
        <v>5.42</v>
      </c>
      <c r="K28" s="9">
        <f t="shared" si="23"/>
        <v>0.96</v>
      </c>
      <c r="L28" s="1">
        <f t="shared" si="24"/>
        <v>7</v>
      </c>
    </row>
    <row r="29" spans="1:12" x14ac:dyDescent="0.3">
      <c r="A29" s="2"/>
      <c r="B29" s="2" t="s">
        <v>5</v>
      </c>
      <c r="C29" s="4">
        <v>4266</v>
      </c>
      <c r="D29" s="4">
        <v>1</v>
      </c>
      <c r="E29" s="4">
        <v>2.9</v>
      </c>
      <c r="F29" s="4">
        <v>0.49</v>
      </c>
      <c r="G29" s="4">
        <v>5</v>
      </c>
      <c r="I29" s="1">
        <f t="shared" si="25"/>
        <v>1</v>
      </c>
      <c r="J29" s="9">
        <f>+E29*7/5</f>
        <v>4.0600000000000005</v>
      </c>
      <c r="K29" s="9">
        <f>SQRT(7/5)*F29</f>
        <v>0.57977581874376238</v>
      </c>
      <c r="L29" s="1">
        <f>+G29*7/5</f>
        <v>7</v>
      </c>
    </row>
    <row r="30" spans="1:12" x14ac:dyDescent="0.3">
      <c r="A30" s="14"/>
      <c r="B30" s="14" t="s">
        <v>6</v>
      </c>
      <c r="C30" s="15">
        <v>8629</v>
      </c>
      <c r="D30" s="15">
        <v>1</v>
      </c>
      <c r="E30" s="15">
        <v>3.17</v>
      </c>
      <c r="F30" s="15">
        <v>0.75</v>
      </c>
      <c r="G30" s="15">
        <v>5</v>
      </c>
      <c r="H30" s="16"/>
      <c r="I30" s="16">
        <f t="shared" si="25"/>
        <v>1</v>
      </c>
      <c r="J30" s="17">
        <f t="shared" ref="J30:J31" si="26">+E30*7/5</f>
        <v>4.4379999999999997</v>
      </c>
      <c r="K30" s="17">
        <f t="shared" ref="K30:K31" si="27">SQRT(7/5)*F30</f>
        <v>0.88741196746494233</v>
      </c>
      <c r="L30" s="16">
        <f t="shared" ref="L30:L31" si="28">+G30*7/5</f>
        <v>7</v>
      </c>
    </row>
    <row r="31" spans="1:12" x14ac:dyDescent="0.3">
      <c r="A31" s="14"/>
      <c r="B31" s="14" t="s">
        <v>7</v>
      </c>
      <c r="C31" s="15">
        <v>5367</v>
      </c>
      <c r="D31" s="15">
        <v>1</v>
      </c>
      <c r="E31" s="15">
        <v>4.0599999999999996</v>
      </c>
      <c r="F31" s="15">
        <v>0.57999999999999996</v>
      </c>
      <c r="G31" s="15">
        <v>5</v>
      </c>
      <c r="H31" s="16"/>
      <c r="I31" s="16">
        <f t="shared" si="25"/>
        <v>1</v>
      </c>
      <c r="J31" s="17">
        <f t="shared" si="26"/>
        <v>5.6839999999999993</v>
      </c>
      <c r="K31" s="17">
        <f t="shared" si="27"/>
        <v>0.68626525483955536</v>
      </c>
      <c r="L31" s="16">
        <f t="shared" si="28"/>
        <v>7</v>
      </c>
    </row>
    <row r="32" spans="1:12" x14ac:dyDescent="0.3">
      <c r="A32" s="2" t="s">
        <v>11</v>
      </c>
      <c r="B32" s="2" t="s">
        <v>1</v>
      </c>
      <c r="C32" s="3">
        <v>29545</v>
      </c>
      <c r="D32" s="3">
        <v>1</v>
      </c>
      <c r="E32" s="3">
        <v>3.74</v>
      </c>
      <c r="F32" s="3">
        <v>1.2</v>
      </c>
      <c r="G32" s="3">
        <v>7</v>
      </c>
      <c r="I32" s="1">
        <f>IF(D32=1,1,D32*7/5)</f>
        <v>1</v>
      </c>
      <c r="J32" s="9">
        <f t="shared" ref="J32:J35" si="29">+E32</f>
        <v>3.74</v>
      </c>
      <c r="K32" s="9">
        <f t="shared" ref="K32:K35" si="30">+F32</f>
        <v>1.2</v>
      </c>
      <c r="L32" s="1">
        <f t="shared" ref="L32:L35" si="31">+G32</f>
        <v>7</v>
      </c>
    </row>
    <row r="33" spans="1:12" x14ac:dyDescent="0.3">
      <c r="A33" s="2"/>
      <c r="B33" s="2" t="s">
        <v>2</v>
      </c>
      <c r="C33" s="4">
        <v>9909</v>
      </c>
      <c r="D33" s="4">
        <v>1</v>
      </c>
      <c r="E33" s="4">
        <v>3.66</v>
      </c>
      <c r="F33" s="4">
        <v>1.2</v>
      </c>
      <c r="G33" s="4">
        <v>7</v>
      </c>
      <c r="I33" s="1">
        <f t="shared" ref="I33:I38" si="32">IF(D33=1,1,D33*7/5)</f>
        <v>1</v>
      </c>
      <c r="J33" s="9">
        <f t="shared" si="29"/>
        <v>3.66</v>
      </c>
      <c r="K33" s="9">
        <f t="shared" si="30"/>
        <v>1.2</v>
      </c>
      <c r="L33" s="1">
        <f t="shared" si="31"/>
        <v>7</v>
      </c>
    </row>
    <row r="34" spans="1:12" x14ac:dyDescent="0.3">
      <c r="A34" s="2"/>
      <c r="B34" s="2" t="s">
        <v>3</v>
      </c>
      <c r="C34" s="4">
        <v>10270</v>
      </c>
      <c r="D34" s="4">
        <v>1</v>
      </c>
      <c r="E34" s="4">
        <v>3.73</v>
      </c>
      <c r="F34" s="4">
        <v>1.2</v>
      </c>
      <c r="G34" s="4">
        <v>7</v>
      </c>
      <c r="I34" s="1">
        <f t="shared" si="32"/>
        <v>1</v>
      </c>
      <c r="J34" s="9">
        <f t="shared" si="29"/>
        <v>3.73</v>
      </c>
      <c r="K34" s="9">
        <f t="shared" si="30"/>
        <v>1.2</v>
      </c>
      <c r="L34" s="1">
        <f t="shared" si="31"/>
        <v>7</v>
      </c>
    </row>
    <row r="35" spans="1:12" x14ac:dyDescent="0.3">
      <c r="A35" s="2"/>
      <c r="B35" s="2" t="s">
        <v>4</v>
      </c>
      <c r="C35" s="4">
        <v>9826</v>
      </c>
      <c r="D35" s="4">
        <v>1</v>
      </c>
      <c r="E35" s="4">
        <v>3.84</v>
      </c>
      <c r="F35" s="4">
        <v>1.2</v>
      </c>
      <c r="G35" s="4">
        <v>7</v>
      </c>
      <c r="I35" s="1">
        <f t="shared" si="32"/>
        <v>1</v>
      </c>
      <c r="J35" s="9">
        <f t="shared" si="29"/>
        <v>3.84</v>
      </c>
      <c r="K35" s="9">
        <f t="shared" si="30"/>
        <v>1.2</v>
      </c>
      <c r="L35" s="1">
        <f t="shared" si="31"/>
        <v>7</v>
      </c>
    </row>
    <row r="36" spans="1:12" x14ac:dyDescent="0.3">
      <c r="A36" s="2"/>
      <c r="B36" s="2" t="s">
        <v>5</v>
      </c>
      <c r="C36" s="4">
        <v>4266</v>
      </c>
      <c r="D36" s="4">
        <v>1</v>
      </c>
      <c r="E36" s="4">
        <v>2.5499999999999998</v>
      </c>
      <c r="F36" s="4">
        <v>0.79</v>
      </c>
      <c r="G36" s="4">
        <v>5</v>
      </c>
      <c r="I36" s="1">
        <f t="shared" si="32"/>
        <v>1</v>
      </c>
      <c r="J36" s="9">
        <f>+E36*7/5</f>
        <v>3.5699999999999994</v>
      </c>
      <c r="K36" s="9">
        <f>SQRT(7/5)*F36</f>
        <v>0.93474060572973938</v>
      </c>
      <c r="L36" s="1">
        <f>+G36*7/5</f>
        <v>7</v>
      </c>
    </row>
    <row r="37" spans="1:12" x14ac:dyDescent="0.3">
      <c r="A37" s="14"/>
      <c r="B37" s="14" t="s">
        <v>6</v>
      </c>
      <c r="C37" s="15">
        <v>8629</v>
      </c>
      <c r="D37" s="15">
        <v>1</v>
      </c>
      <c r="E37" s="15">
        <v>2.78</v>
      </c>
      <c r="F37" s="15">
        <v>0.81</v>
      </c>
      <c r="G37" s="15">
        <v>5</v>
      </c>
      <c r="H37" s="16"/>
      <c r="I37" s="16">
        <f t="shared" si="32"/>
        <v>1</v>
      </c>
      <c r="J37" s="17">
        <f t="shared" ref="J37:J38" si="33">+E37*7/5</f>
        <v>3.8919999999999995</v>
      </c>
      <c r="K37" s="17">
        <f t="shared" ref="K37:K38" si="34">SQRT(7/5)*F37</f>
        <v>0.9584049248621378</v>
      </c>
      <c r="L37" s="16">
        <f t="shared" ref="L37:L38" si="35">+G37*7/5</f>
        <v>7</v>
      </c>
    </row>
    <row r="38" spans="1:12" x14ac:dyDescent="0.3">
      <c r="A38" s="14"/>
      <c r="B38" s="14" t="s">
        <v>7</v>
      </c>
      <c r="C38" s="15">
        <v>5367</v>
      </c>
      <c r="D38" s="15">
        <v>1</v>
      </c>
      <c r="E38" s="15">
        <v>2.72</v>
      </c>
      <c r="F38" s="15">
        <v>0.76</v>
      </c>
      <c r="G38" s="15">
        <v>5</v>
      </c>
      <c r="H38" s="16"/>
      <c r="I38" s="16">
        <f t="shared" si="32"/>
        <v>1</v>
      </c>
      <c r="J38" s="17">
        <f t="shared" si="33"/>
        <v>3.8080000000000007</v>
      </c>
      <c r="K38" s="17">
        <f t="shared" si="34"/>
        <v>0.89924412703114165</v>
      </c>
      <c r="L38" s="16">
        <f t="shared" si="35"/>
        <v>7</v>
      </c>
    </row>
    <row r="39" spans="1:12" x14ac:dyDescent="0.3">
      <c r="A39" s="2" t="s">
        <v>12</v>
      </c>
      <c r="B39" s="2" t="s">
        <v>1</v>
      </c>
      <c r="C39" s="3">
        <v>29545</v>
      </c>
      <c r="D39" s="3">
        <v>7</v>
      </c>
      <c r="E39" s="3">
        <v>12.75</v>
      </c>
      <c r="F39" s="3">
        <v>2.73</v>
      </c>
      <c r="G39" s="3">
        <v>18</v>
      </c>
    </row>
    <row r="40" spans="1:12" x14ac:dyDescent="0.3">
      <c r="A40" s="2"/>
      <c r="B40" s="2" t="s">
        <v>2</v>
      </c>
      <c r="C40" s="4">
        <v>9909</v>
      </c>
      <c r="D40" s="4">
        <v>7</v>
      </c>
      <c r="E40" s="4">
        <v>12.858000000000001</v>
      </c>
      <c r="F40" s="4">
        <v>2.7309999999999999</v>
      </c>
      <c r="G40" s="4">
        <v>18</v>
      </c>
    </row>
    <row r="41" spans="1:12" x14ac:dyDescent="0.3">
      <c r="A41" s="2"/>
      <c r="B41" s="2" t="s">
        <v>3</v>
      </c>
      <c r="C41" s="4">
        <v>10270</v>
      </c>
      <c r="D41" s="4">
        <v>7</v>
      </c>
      <c r="E41" s="4">
        <v>12.753</v>
      </c>
      <c r="F41" s="4">
        <v>2.7240000000000002</v>
      </c>
      <c r="G41" s="4">
        <v>18</v>
      </c>
    </row>
    <row r="42" spans="1:12" x14ac:dyDescent="0.3">
      <c r="A42" s="2"/>
      <c r="B42" s="2" t="s">
        <v>4</v>
      </c>
      <c r="C42" s="4">
        <v>9826</v>
      </c>
      <c r="D42" s="4">
        <v>7</v>
      </c>
      <c r="E42" s="4">
        <v>12.67</v>
      </c>
      <c r="F42" s="4">
        <v>2.74</v>
      </c>
      <c r="G42" s="4">
        <v>18</v>
      </c>
    </row>
    <row r="43" spans="1:12" x14ac:dyDescent="0.3">
      <c r="A43" s="2"/>
      <c r="B43" s="2" t="s">
        <v>5</v>
      </c>
      <c r="C43" s="4">
        <v>4266</v>
      </c>
      <c r="D43" s="4">
        <v>9</v>
      </c>
      <c r="E43" s="4">
        <v>14.292</v>
      </c>
      <c r="F43" s="4">
        <v>2.3090000000000002</v>
      </c>
      <c r="G43" s="4">
        <v>18</v>
      </c>
    </row>
    <row r="44" spans="1:12" x14ac:dyDescent="0.3">
      <c r="A44" s="2"/>
      <c r="B44" s="2" t="s">
        <v>6</v>
      </c>
      <c r="C44" s="4">
        <v>8629</v>
      </c>
      <c r="D44" s="4">
        <v>9</v>
      </c>
      <c r="E44" s="4">
        <v>10.151</v>
      </c>
      <c r="F44" s="4">
        <v>2.161</v>
      </c>
      <c r="G44" s="4">
        <v>18</v>
      </c>
    </row>
    <row r="45" spans="1:12" x14ac:dyDescent="0.3">
      <c r="A45" s="5"/>
      <c r="B45" s="5" t="s">
        <v>7</v>
      </c>
      <c r="C45" s="6">
        <v>5367</v>
      </c>
      <c r="D45" s="6">
        <v>9</v>
      </c>
      <c r="E45" s="6">
        <v>11.103</v>
      </c>
      <c r="F45" s="6">
        <v>2.577</v>
      </c>
      <c r="G45" s="6">
        <v>18</v>
      </c>
    </row>
    <row r="46" spans="1:12" x14ac:dyDescent="0.3">
      <c r="A46" s="2" t="s">
        <v>18</v>
      </c>
      <c r="B46" s="2" t="s">
        <v>1</v>
      </c>
      <c r="C46" s="3">
        <v>29545</v>
      </c>
      <c r="D46" s="3">
        <v>17</v>
      </c>
      <c r="E46" s="3">
        <v>43.93</v>
      </c>
      <c r="F46" s="3">
        <v>11.9</v>
      </c>
      <c r="G46" s="3">
        <v>86</v>
      </c>
    </row>
    <row r="47" spans="1:12" x14ac:dyDescent="0.3">
      <c r="A47" s="2"/>
      <c r="B47" s="2" t="s">
        <v>2</v>
      </c>
      <c r="C47" s="4">
        <v>9909</v>
      </c>
      <c r="D47" s="4">
        <v>18</v>
      </c>
      <c r="E47" s="4">
        <v>45.563000000000002</v>
      </c>
      <c r="F47" s="4">
        <v>12.238</v>
      </c>
      <c r="G47" s="4">
        <v>86</v>
      </c>
    </row>
    <row r="48" spans="1:12" x14ac:dyDescent="0.3">
      <c r="A48" s="2"/>
      <c r="B48" s="2" t="s">
        <v>3</v>
      </c>
      <c r="C48" s="4">
        <v>10270</v>
      </c>
      <c r="D48" s="4">
        <v>17</v>
      </c>
      <c r="E48" s="4">
        <v>43.813000000000002</v>
      </c>
      <c r="F48" s="4">
        <v>11.839</v>
      </c>
      <c r="G48" s="4">
        <v>85</v>
      </c>
    </row>
    <row r="49" spans="1:7" x14ac:dyDescent="0.3">
      <c r="A49" s="2"/>
      <c r="B49" s="2" t="s">
        <v>4</v>
      </c>
      <c r="C49" s="4">
        <v>9826</v>
      </c>
      <c r="D49" s="4">
        <v>17</v>
      </c>
      <c r="E49" s="4">
        <v>42.57</v>
      </c>
      <c r="F49" s="4">
        <v>11.43</v>
      </c>
      <c r="G49" s="4">
        <v>84</v>
      </c>
    </row>
    <row r="50" spans="1:7" x14ac:dyDescent="0.3">
      <c r="A50" s="2"/>
      <c r="B50" s="2" t="s">
        <v>5</v>
      </c>
      <c r="C50" s="4">
        <v>4266</v>
      </c>
      <c r="D50" s="4">
        <v>27</v>
      </c>
      <c r="E50" s="4">
        <v>48.451999999999998</v>
      </c>
      <c r="F50" s="4">
        <v>9.8469999999999995</v>
      </c>
      <c r="G50" s="4">
        <v>70</v>
      </c>
    </row>
    <row r="51" spans="1:7" x14ac:dyDescent="0.3">
      <c r="A51" s="2"/>
      <c r="B51" s="2" t="s">
        <v>6</v>
      </c>
      <c r="C51" s="4">
        <v>8629</v>
      </c>
      <c r="D51" s="4">
        <v>16</v>
      </c>
      <c r="E51" s="4">
        <v>41.226999999999997</v>
      </c>
      <c r="F51" s="4">
        <v>12.021000000000001</v>
      </c>
      <c r="G51" s="4">
        <v>68</v>
      </c>
    </row>
    <row r="52" spans="1:7" x14ac:dyDescent="0.3">
      <c r="A52" s="2"/>
      <c r="B52" s="2" t="s">
        <v>7</v>
      </c>
      <c r="C52" s="4">
        <v>5367</v>
      </c>
      <c r="D52" s="4">
        <v>18</v>
      </c>
      <c r="E52" s="4">
        <v>45.517000000000003</v>
      </c>
      <c r="F52" s="4">
        <v>10.483000000000001</v>
      </c>
      <c r="G52" s="4">
        <v>67</v>
      </c>
    </row>
    <row r="53" spans="1:7" x14ac:dyDescent="0.3">
      <c r="A53" s="2" t="s">
        <v>19</v>
      </c>
      <c r="B53" s="2" t="s">
        <v>1</v>
      </c>
      <c r="C53" s="3">
        <v>29545</v>
      </c>
      <c r="D53" s="3">
        <v>0</v>
      </c>
      <c r="E53" s="3">
        <v>0.5</v>
      </c>
      <c r="F53" s="3">
        <v>0.5</v>
      </c>
      <c r="G53" s="3">
        <v>1</v>
      </c>
    </row>
    <row r="54" spans="1:7" x14ac:dyDescent="0.3">
      <c r="A54" s="2"/>
      <c r="B54" s="2" t="s">
        <v>2</v>
      </c>
      <c r="C54" s="4">
        <v>9909</v>
      </c>
      <c r="D54" s="4">
        <v>0</v>
      </c>
      <c r="E54" s="4">
        <v>0.49</v>
      </c>
      <c r="F54" s="4">
        <v>0.5</v>
      </c>
      <c r="G54" s="4">
        <v>1</v>
      </c>
    </row>
    <row r="55" spans="1:7" x14ac:dyDescent="0.3">
      <c r="A55" s="2"/>
      <c r="B55" s="2" t="s">
        <v>3</v>
      </c>
      <c r="C55" s="4">
        <v>10270</v>
      </c>
      <c r="D55" s="4">
        <v>0</v>
      </c>
      <c r="E55" s="4">
        <v>0.504</v>
      </c>
      <c r="F55" s="4">
        <v>0.5</v>
      </c>
      <c r="G55" s="4">
        <v>1</v>
      </c>
    </row>
    <row r="56" spans="1:7" x14ac:dyDescent="0.3">
      <c r="A56" s="2"/>
      <c r="B56" s="2" t="s">
        <v>4</v>
      </c>
      <c r="C56" s="4">
        <v>9826</v>
      </c>
      <c r="D56" s="4">
        <v>0</v>
      </c>
      <c r="E56" s="4">
        <v>0.53</v>
      </c>
      <c r="F56" s="4">
        <v>0.5</v>
      </c>
      <c r="G56" s="4">
        <v>1</v>
      </c>
    </row>
    <row r="57" spans="1:7" x14ac:dyDescent="0.3">
      <c r="A57" s="2"/>
      <c r="B57" s="2" t="s">
        <v>5</v>
      </c>
      <c r="C57" s="4">
        <v>4266</v>
      </c>
      <c r="D57" s="4">
        <v>0</v>
      </c>
      <c r="E57" s="4">
        <v>0.51100000000000001</v>
      </c>
      <c r="F57" s="4">
        <v>0.5</v>
      </c>
      <c r="G57" s="4">
        <v>1</v>
      </c>
    </row>
    <row r="58" spans="1:7" x14ac:dyDescent="0.3">
      <c r="A58" s="2"/>
      <c r="B58" s="2" t="s">
        <v>6</v>
      </c>
      <c r="C58" s="4">
        <v>8629</v>
      </c>
      <c r="D58" s="4">
        <v>0</v>
      </c>
      <c r="E58" s="4">
        <v>0.42899999999999999</v>
      </c>
      <c r="F58" s="4">
        <v>0.495</v>
      </c>
      <c r="G58" s="4">
        <v>1</v>
      </c>
    </row>
    <row r="59" spans="1:7" x14ac:dyDescent="0.3">
      <c r="A59" s="2"/>
      <c r="B59" s="2" t="s">
        <v>7</v>
      </c>
      <c r="C59" s="4">
        <v>5367</v>
      </c>
      <c r="D59" s="4">
        <v>0</v>
      </c>
      <c r="E59" s="4">
        <v>0.74</v>
      </c>
      <c r="F59" s="4">
        <v>0.438</v>
      </c>
      <c r="G59" s="4">
        <v>1</v>
      </c>
    </row>
    <row r="60" spans="1:7" x14ac:dyDescent="0.3">
      <c r="A60" s="2" t="s">
        <v>20</v>
      </c>
      <c r="B60" s="2" t="s">
        <v>1</v>
      </c>
      <c r="C60" s="3">
        <v>29545</v>
      </c>
      <c r="D60" s="3">
        <v>0</v>
      </c>
      <c r="E60" s="3">
        <v>0.05</v>
      </c>
      <c r="F60" s="3">
        <v>0.23</v>
      </c>
      <c r="G60" s="3">
        <v>1</v>
      </c>
    </row>
    <row r="61" spans="1:7" x14ac:dyDescent="0.3">
      <c r="A61" s="2"/>
      <c r="B61" s="2" t="s">
        <v>2</v>
      </c>
      <c r="C61" s="4">
        <v>9909</v>
      </c>
      <c r="D61" s="4">
        <v>0</v>
      </c>
      <c r="E61" s="4">
        <v>4.4999999999999998E-2</v>
      </c>
      <c r="F61" s="4">
        <v>0.20799999999999999</v>
      </c>
      <c r="G61" s="4">
        <v>1</v>
      </c>
    </row>
    <row r="62" spans="1:7" x14ac:dyDescent="0.3">
      <c r="A62" s="2"/>
      <c r="B62" s="2" t="s">
        <v>3</v>
      </c>
      <c r="C62" s="4">
        <v>10270</v>
      </c>
      <c r="D62" s="4">
        <v>0</v>
      </c>
      <c r="E62" s="4">
        <v>5.2999999999999999E-2</v>
      </c>
      <c r="F62" s="4">
        <v>0.223</v>
      </c>
      <c r="G62" s="4">
        <v>1</v>
      </c>
    </row>
    <row r="63" spans="1:7" x14ac:dyDescent="0.3">
      <c r="A63" s="2"/>
      <c r="B63" s="2" t="s">
        <v>4</v>
      </c>
      <c r="C63" s="4">
        <v>9826</v>
      </c>
      <c r="D63" s="4">
        <v>0</v>
      </c>
      <c r="E63" s="4">
        <v>7.0000000000000007E-2</v>
      </c>
      <c r="F63" s="4">
        <v>0.25</v>
      </c>
      <c r="G63" s="4">
        <v>1</v>
      </c>
    </row>
    <row r="64" spans="1:7" x14ac:dyDescent="0.3">
      <c r="A64" s="2"/>
      <c r="B64" s="2" t="s">
        <v>5</v>
      </c>
      <c r="C64" s="4">
        <v>4266</v>
      </c>
      <c r="D64" s="4">
        <v>0</v>
      </c>
      <c r="E64" s="4">
        <v>7.1999999999999995E-2</v>
      </c>
      <c r="F64" s="4">
        <v>0.25900000000000001</v>
      </c>
      <c r="G64" s="4">
        <v>1</v>
      </c>
    </row>
    <row r="65" spans="1:7" x14ac:dyDescent="0.3">
      <c r="A65" s="2"/>
      <c r="B65" s="2" t="s">
        <v>6</v>
      </c>
      <c r="C65" s="4">
        <v>8629</v>
      </c>
      <c r="D65" s="4">
        <v>0</v>
      </c>
      <c r="E65" s="4">
        <v>6.0999999999999999E-2</v>
      </c>
      <c r="F65" s="4">
        <v>0.23899999999999999</v>
      </c>
      <c r="G65" s="4">
        <v>1</v>
      </c>
    </row>
    <row r="66" spans="1:7" x14ac:dyDescent="0.3">
      <c r="A66" s="2"/>
      <c r="B66" s="2" t="s">
        <v>7</v>
      </c>
      <c r="C66" s="4">
        <v>5367</v>
      </c>
      <c r="D66" s="4">
        <v>0</v>
      </c>
      <c r="E66" s="4">
        <v>4.2000000000000003E-2</v>
      </c>
      <c r="F66" s="4">
        <v>0.2</v>
      </c>
      <c r="G66" s="4">
        <v>1</v>
      </c>
    </row>
    <row r="67" spans="1:7" x14ac:dyDescent="0.3">
      <c r="A67" s="2" t="s">
        <v>21</v>
      </c>
      <c r="B67" s="2" t="s">
        <v>1</v>
      </c>
      <c r="C67" s="3">
        <v>29545</v>
      </c>
      <c r="D67" s="3">
        <v>0</v>
      </c>
      <c r="E67" s="3">
        <v>0.39</v>
      </c>
      <c r="F67" s="3">
        <v>0.49</v>
      </c>
      <c r="G67" s="3">
        <v>1</v>
      </c>
    </row>
    <row r="68" spans="1:7" x14ac:dyDescent="0.3">
      <c r="A68" s="2"/>
      <c r="B68" s="2" t="s">
        <v>2</v>
      </c>
      <c r="C68" s="4">
        <v>9909</v>
      </c>
      <c r="D68" s="4">
        <v>0</v>
      </c>
      <c r="E68" s="4">
        <v>0.41099999999999998</v>
      </c>
      <c r="F68" s="4">
        <v>0.49199999999999999</v>
      </c>
      <c r="G68" s="4">
        <v>1</v>
      </c>
    </row>
    <row r="69" spans="1:7" x14ac:dyDescent="0.3">
      <c r="A69" s="2"/>
      <c r="B69" s="2" t="s">
        <v>3</v>
      </c>
      <c r="C69" s="4">
        <v>10270</v>
      </c>
      <c r="D69" s="4">
        <v>0</v>
      </c>
      <c r="E69" s="4">
        <v>0.376</v>
      </c>
      <c r="F69" s="4">
        <v>0.48399999999999999</v>
      </c>
      <c r="G69" s="4">
        <v>1</v>
      </c>
    </row>
    <row r="70" spans="1:7" x14ac:dyDescent="0.3">
      <c r="A70" s="2"/>
      <c r="B70" s="2" t="s">
        <v>4</v>
      </c>
      <c r="C70" s="4">
        <v>9826</v>
      </c>
      <c r="D70" s="4">
        <v>0</v>
      </c>
      <c r="E70" s="4">
        <v>0.37</v>
      </c>
      <c r="F70" s="4">
        <v>0.48</v>
      </c>
      <c r="G70" s="4">
        <v>1</v>
      </c>
    </row>
    <row r="71" spans="1:7" x14ac:dyDescent="0.3">
      <c r="A71" s="2"/>
      <c r="B71" s="2" t="s">
        <v>5</v>
      </c>
      <c r="C71" s="4">
        <v>4266</v>
      </c>
      <c r="D71" s="4">
        <v>0</v>
      </c>
      <c r="E71" s="4">
        <v>0.52200000000000002</v>
      </c>
      <c r="F71" s="4">
        <v>0.5</v>
      </c>
      <c r="G71" s="4">
        <v>1</v>
      </c>
    </row>
    <row r="72" spans="1:7" x14ac:dyDescent="0.3">
      <c r="A72" s="2"/>
      <c r="B72" s="2" t="s">
        <v>6</v>
      </c>
      <c r="C72" s="4">
        <v>8629</v>
      </c>
      <c r="D72" s="4">
        <v>0</v>
      </c>
      <c r="E72" s="4">
        <v>0.20200000000000001</v>
      </c>
      <c r="F72" s="4">
        <v>0.40200000000000002</v>
      </c>
      <c r="G72" s="4">
        <v>1</v>
      </c>
    </row>
    <row r="73" spans="1:7" x14ac:dyDescent="0.3">
      <c r="A73" s="2"/>
      <c r="B73" s="2" t="s">
        <v>7</v>
      </c>
      <c r="C73" s="4">
        <v>5367</v>
      </c>
      <c r="D73" s="4">
        <v>0</v>
      </c>
      <c r="E73" s="4">
        <v>0.34200000000000003</v>
      </c>
      <c r="F73" s="4">
        <v>0.47499999999999998</v>
      </c>
      <c r="G73" s="4">
        <v>1</v>
      </c>
    </row>
    <row r="74" spans="1:7" x14ac:dyDescent="0.3">
      <c r="A74" s="2" t="s">
        <v>22</v>
      </c>
      <c r="B74" s="2" t="s">
        <v>1</v>
      </c>
      <c r="C74" s="3">
        <v>29545</v>
      </c>
      <c r="D74" s="3">
        <v>0</v>
      </c>
      <c r="E74" s="3">
        <v>0.11</v>
      </c>
      <c r="F74" s="3">
        <v>0.31</v>
      </c>
      <c r="G74" s="3">
        <v>1</v>
      </c>
    </row>
    <row r="75" spans="1:7" x14ac:dyDescent="0.3">
      <c r="A75" s="2"/>
      <c r="B75" s="2" t="s">
        <v>2</v>
      </c>
      <c r="C75" s="4">
        <v>9909</v>
      </c>
      <c r="D75" s="4">
        <v>0</v>
      </c>
      <c r="E75" s="4">
        <v>0.106</v>
      </c>
      <c r="F75" s="4">
        <v>0.307</v>
      </c>
      <c r="G75" s="4">
        <v>1</v>
      </c>
    </row>
    <row r="76" spans="1:7" x14ac:dyDescent="0.3">
      <c r="A76" s="2"/>
      <c r="B76" s="2" t="s">
        <v>3</v>
      </c>
      <c r="C76" s="4">
        <v>10270</v>
      </c>
      <c r="D76" s="4">
        <v>0</v>
      </c>
      <c r="E76" s="4">
        <v>0.108</v>
      </c>
      <c r="F76" s="4">
        <v>0.31</v>
      </c>
      <c r="G76" s="4">
        <v>1</v>
      </c>
    </row>
    <row r="77" spans="1:7" x14ac:dyDescent="0.3">
      <c r="A77" s="2"/>
      <c r="B77" s="2" t="s">
        <v>4</v>
      </c>
      <c r="C77" s="4">
        <v>9826</v>
      </c>
      <c r="D77" s="4">
        <v>0</v>
      </c>
      <c r="E77" s="4">
        <v>0.11</v>
      </c>
      <c r="F77" s="4">
        <v>0.31</v>
      </c>
      <c r="G77" s="4">
        <v>1</v>
      </c>
    </row>
    <row r="78" spans="1:7" x14ac:dyDescent="0.3">
      <c r="A78" s="2"/>
      <c r="B78" s="2" t="s">
        <v>5</v>
      </c>
      <c r="C78" s="4">
        <v>4266</v>
      </c>
      <c r="D78" s="4">
        <v>0</v>
      </c>
      <c r="E78" s="4">
        <v>0.14699999999999999</v>
      </c>
      <c r="F78" s="4">
        <v>0.35399999999999998</v>
      </c>
      <c r="G78" s="4">
        <v>1</v>
      </c>
    </row>
    <row r="79" spans="1:7" x14ac:dyDescent="0.3">
      <c r="A79" s="2"/>
      <c r="B79" s="2" t="s">
        <v>6</v>
      </c>
      <c r="C79" s="4">
        <v>8629</v>
      </c>
      <c r="D79" s="4"/>
      <c r="E79" s="4" t="s">
        <v>23</v>
      </c>
      <c r="F79" s="4"/>
      <c r="G79" s="4"/>
    </row>
    <row r="80" spans="1:7" x14ac:dyDescent="0.3">
      <c r="A80" s="5"/>
      <c r="B80" s="5" t="s">
        <v>7</v>
      </c>
      <c r="C80" s="6">
        <v>5367</v>
      </c>
      <c r="D80" s="6"/>
      <c r="E80" s="6" t="s">
        <v>23</v>
      </c>
      <c r="F80" s="6"/>
      <c r="G80" s="6"/>
    </row>
    <row r="82" spans="1:6" ht="14.4" x14ac:dyDescent="0.3">
      <c r="A82" t="s">
        <v>26</v>
      </c>
    </row>
    <row r="84" spans="1:6" ht="14.4" x14ac:dyDescent="0.3">
      <c r="A84"/>
      <c r="B84" s="13"/>
      <c r="C84" t="s">
        <v>27</v>
      </c>
      <c r="D84" t="s">
        <v>17</v>
      </c>
      <c r="E84" t="s">
        <v>16</v>
      </c>
      <c r="F84" t="s">
        <v>28</v>
      </c>
    </row>
    <row r="85" spans="1:6" ht="15.6" x14ac:dyDescent="0.3">
      <c r="A85" s="8" t="str">
        <f>+A4</f>
        <v>Openness to experience</v>
      </c>
      <c r="B85" s="2" t="str">
        <f>+B4</f>
        <v>SOEP pooled</v>
      </c>
      <c r="C85" s="11">
        <f>+J4-K4</f>
        <v>3.38</v>
      </c>
      <c r="D85">
        <f>+L4</f>
        <v>7</v>
      </c>
      <c r="E85">
        <f>+I4</f>
        <v>1</v>
      </c>
      <c r="F85" s="11">
        <f>+J4+K4</f>
        <v>5.72</v>
      </c>
    </row>
    <row r="86" spans="1:6" ht="15.6" x14ac:dyDescent="0.3">
      <c r="A86" s="8"/>
      <c r="B86" s="2" t="str">
        <f t="shared" ref="B86:B133" si="36">+B5</f>
        <v>SOEP 2013</v>
      </c>
      <c r="C86" s="11">
        <f t="shared" ref="C86:C91" si="37">+J5-K5</f>
        <v>3.4399999999999995</v>
      </c>
      <c r="D86">
        <f t="shared" ref="D86:D91" si="38">+L5</f>
        <v>7</v>
      </c>
      <c r="E86">
        <f t="shared" ref="E86:E91" si="39">+I5</f>
        <v>1</v>
      </c>
      <c r="F86" s="11">
        <f t="shared" ref="F86:F91" si="40">+J5+K5</f>
        <v>5.76</v>
      </c>
    </row>
    <row r="87" spans="1:6" ht="15.6" x14ac:dyDescent="0.3">
      <c r="A87" s="8"/>
      <c r="B87" s="2" t="str">
        <f t="shared" si="36"/>
        <v>SOEP 2009</v>
      </c>
      <c r="C87" s="11">
        <f t="shared" si="37"/>
        <v>3.29</v>
      </c>
      <c r="D87">
        <f t="shared" si="38"/>
        <v>7</v>
      </c>
      <c r="E87">
        <f t="shared" si="39"/>
        <v>1</v>
      </c>
      <c r="F87" s="11">
        <f t="shared" si="40"/>
        <v>5.6499999999999995</v>
      </c>
    </row>
    <row r="88" spans="1:6" ht="15.6" x14ac:dyDescent="0.3">
      <c r="A88" s="8"/>
      <c r="B88" s="2" t="str">
        <f t="shared" si="36"/>
        <v>SOEP 2005</v>
      </c>
      <c r="C88" s="11">
        <f t="shared" si="37"/>
        <v>3.3999999999999995</v>
      </c>
      <c r="D88">
        <f t="shared" si="38"/>
        <v>7</v>
      </c>
      <c r="E88">
        <f t="shared" si="39"/>
        <v>1</v>
      </c>
      <c r="F88" s="11">
        <f t="shared" si="40"/>
        <v>5.72</v>
      </c>
    </row>
    <row r="89" spans="1:6" ht="15.6" x14ac:dyDescent="0.3">
      <c r="A89" s="8"/>
      <c r="B89" s="2" t="str">
        <f t="shared" si="36"/>
        <v>NEPS</v>
      </c>
      <c r="C89" s="11">
        <f t="shared" si="37"/>
        <v>3.7952734794758696</v>
      </c>
      <c r="D89">
        <f t="shared" si="38"/>
        <v>7</v>
      </c>
      <c r="E89">
        <f t="shared" si="39"/>
        <v>1</v>
      </c>
      <c r="F89" s="11">
        <f t="shared" si="40"/>
        <v>5.9487265205241302</v>
      </c>
    </row>
    <row r="90" spans="1:6" ht="15.6" x14ac:dyDescent="0.3">
      <c r="A90" s="8"/>
      <c r="B90" s="2" t="str">
        <f t="shared" si="36"/>
        <v>PASS</v>
      </c>
      <c r="C90" s="11">
        <f t="shared" si="37"/>
        <v>4.3635809899322533</v>
      </c>
      <c r="D90">
        <f t="shared" si="38"/>
        <v>7</v>
      </c>
      <c r="E90">
        <f t="shared" si="39"/>
        <v>1.6800000000000002</v>
      </c>
      <c r="F90" s="11">
        <f t="shared" si="40"/>
        <v>5.9964190100677479</v>
      </c>
    </row>
    <row r="91" spans="1:6" ht="15.6" x14ac:dyDescent="0.3">
      <c r="A91" s="8"/>
      <c r="B91" s="2" t="str">
        <f t="shared" si="36"/>
        <v>LPP</v>
      </c>
      <c r="C91" s="11">
        <f t="shared" si="37"/>
        <v>4.062084511233655</v>
      </c>
      <c r="D91">
        <f t="shared" si="38"/>
        <v>7</v>
      </c>
      <c r="E91">
        <f t="shared" si="39"/>
        <v>1</v>
      </c>
      <c r="F91" s="11">
        <f t="shared" si="40"/>
        <v>5.7659154887663444</v>
      </c>
    </row>
    <row r="92" spans="1:6" ht="15.6" x14ac:dyDescent="0.3">
      <c r="A92" s="8" t="str">
        <f t="shared" ref="A92:A120" si="41">+A11</f>
        <v>Conscientiousness</v>
      </c>
      <c r="B92" s="2" t="str">
        <f>+B11</f>
        <v>SOEP pooled</v>
      </c>
      <c r="C92" s="11">
        <f>+J11-K11</f>
        <v>5.07</v>
      </c>
      <c r="D92">
        <f>+L11</f>
        <v>7</v>
      </c>
      <c r="E92">
        <f>+I11</f>
        <v>1</v>
      </c>
      <c r="F92" s="11">
        <f>+J11+K11</f>
        <v>6.8100000000000005</v>
      </c>
    </row>
    <row r="93" spans="1:6" ht="15.6" x14ac:dyDescent="0.3">
      <c r="A93" s="8"/>
      <c r="B93" s="2" t="str">
        <f t="shared" si="36"/>
        <v>SOEP 2013</v>
      </c>
      <c r="C93" s="11">
        <f t="shared" ref="C93:C98" si="42">+J12-K12</f>
        <v>5.0199999999999996</v>
      </c>
      <c r="D93">
        <f t="shared" ref="D93:D98" si="43">+L12</f>
        <v>7</v>
      </c>
      <c r="E93">
        <f t="shared" ref="E93:E98" si="44">+I12</f>
        <v>1</v>
      </c>
      <c r="F93" s="11">
        <f t="shared" ref="F93:F98" si="45">+J12+K12</f>
        <v>6.76</v>
      </c>
    </row>
    <row r="94" spans="1:6" ht="15.6" x14ac:dyDescent="0.3">
      <c r="A94" s="8"/>
      <c r="B94" s="2" t="str">
        <f t="shared" si="36"/>
        <v>SOEP 2009</v>
      </c>
      <c r="C94" s="11">
        <f t="shared" si="42"/>
        <v>5.03</v>
      </c>
      <c r="D94">
        <f t="shared" si="43"/>
        <v>7</v>
      </c>
      <c r="E94">
        <f t="shared" si="44"/>
        <v>1.8620000000000001</v>
      </c>
      <c r="F94" s="11">
        <f t="shared" si="45"/>
        <v>6.79</v>
      </c>
    </row>
    <row r="95" spans="1:6" ht="15.6" x14ac:dyDescent="0.3">
      <c r="A95" s="8"/>
      <c r="B95" s="2" t="str">
        <f t="shared" si="36"/>
        <v>SOEP 2005</v>
      </c>
      <c r="C95" s="11">
        <f t="shared" si="42"/>
        <v>5.17</v>
      </c>
      <c r="D95">
        <f t="shared" si="43"/>
        <v>7</v>
      </c>
      <c r="E95">
        <f t="shared" si="44"/>
        <v>1.8620000000000001</v>
      </c>
      <c r="F95" s="11">
        <f t="shared" si="45"/>
        <v>6.8699999999999992</v>
      </c>
    </row>
    <row r="96" spans="1:6" ht="15.6" x14ac:dyDescent="0.3">
      <c r="A96" s="8"/>
      <c r="B96" s="2" t="str">
        <f t="shared" si="36"/>
        <v>NEPS</v>
      </c>
      <c r="C96" s="11">
        <f t="shared" si="42"/>
        <v>4.8579166707998551</v>
      </c>
      <c r="D96">
        <f t="shared" si="43"/>
        <v>7</v>
      </c>
      <c r="E96">
        <f t="shared" si="44"/>
        <v>2.1</v>
      </c>
      <c r="F96" s="11">
        <f t="shared" si="45"/>
        <v>6.5380833292001457</v>
      </c>
    </row>
    <row r="97" spans="1:6" ht="15.6" x14ac:dyDescent="0.3">
      <c r="A97" s="8"/>
      <c r="B97" s="2" t="str">
        <f t="shared" si="36"/>
        <v>PASS</v>
      </c>
      <c r="C97" s="11">
        <f t="shared" si="42"/>
        <v>5.053734745160444</v>
      </c>
      <c r="D97">
        <f t="shared" si="43"/>
        <v>7</v>
      </c>
      <c r="E97">
        <f t="shared" si="44"/>
        <v>1.75</v>
      </c>
      <c r="F97" s="11">
        <f t="shared" si="45"/>
        <v>6.4262652548395547</v>
      </c>
    </row>
    <row r="98" spans="1:6" ht="15.6" x14ac:dyDescent="0.3">
      <c r="A98" s="8"/>
      <c r="B98" s="2" t="str">
        <f t="shared" si="36"/>
        <v>LPP</v>
      </c>
      <c r="C98" s="11">
        <f t="shared" si="42"/>
        <v>5.5500563408224375</v>
      </c>
      <c r="D98">
        <f t="shared" si="43"/>
        <v>6.5379999999999994</v>
      </c>
      <c r="E98">
        <f t="shared" si="44"/>
        <v>1</v>
      </c>
      <c r="F98" s="11">
        <f t="shared" si="45"/>
        <v>6.6859436591775632</v>
      </c>
    </row>
    <row r="99" spans="1:6" ht="15.6" x14ac:dyDescent="0.3">
      <c r="A99" s="8" t="str">
        <f t="shared" si="41"/>
        <v>Extraversion</v>
      </c>
      <c r="B99" s="2" t="str">
        <f>+B18</f>
        <v>SOEP pooled</v>
      </c>
      <c r="C99" s="11">
        <f>+J18-K18</f>
        <v>3.76</v>
      </c>
      <c r="D99">
        <f>+L18</f>
        <v>7</v>
      </c>
      <c r="E99">
        <f>+I18</f>
        <v>1</v>
      </c>
      <c r="F99" s="11">
        <f>+J18+K18</f>
        <v>6.02</v>
      </c>
    </row>
    <row r="100" spans="1:6" ht="15.6" x14ac:dyDescent="0.3">
      <c r="A100" s="8"/>
      <c r="B100" s="2" t="str">
        <f t="shared" si="36"/>
        <v>SOEP 2013</v>
      </c>
      <c r="C100" s="11">
        <f t="shared" ref="C100:C105" si="46">+J19-K19</f>
        <v>3.7800000000000002</v>
      </c>
      <c r="D100">
        <f t="shared" ref="D100:D105" si="47">+L19</f>
        <v>7</v>
      </c>
      <c r="E100">
        <f t="shared" ref="E100:E105" si="48">+I19</f>
        <v>1</v>
      </c>
      <c r="F100" s="11">
        <f t="shared" ref="F100:F105" si="49">+J19+K19</f>
        <v>6.04</v>
      </c>
    </row>
    <row r="101" spans="1:6" ht="15.6" x14ac:dyDescent="0.3">
      <c r="A101" s="8"/>
      <c r="B101" s="2" t="str">
        <f t="shared" si="36"/>
        <v>SOEP 2009</v>
      </c>
      <c r="C101" s="11">
        <f t="shared" si="46"/>
        <v>3.6999999999999997</v>
      </c>
      <c r="D101">
        <f t="shared" si="47"/>
        <v>7</v>
      </c>
      <c r="E101">
        <f t="shared" si="48"/>
        <v>1</v>
      </c>
      <c r="F101" s="11">
        <f t="shared" si="49"/>
        <v>6</v>
      </c>
    </row>
    <row r="102" spans="1:6" ht="15.6" x14ac:dyDescent="0.3">
      <c r="A102" s="8"/>
      <c r="B102" s="2" t="str">
        <f t="shared" si="36"/>
        <v>SOEP 2005</v>
      </c>
      <c r="C102" s="11">
        <f t="shared" si="46"/>
        <v>3.79</v>
      </c>
      <c r="D102">
        <f t="shared" si="47"/>
        <v>7</v>
      </c>
      <c r="E102">
        <f t="shared" si="48"/>
        <v>1</v>
      </c>
      <c r="F102" s="11">
        <f t="shared" si="49"/>
        <v>6.03</v>
      </c>
    </row>
    <row r="103" spans="1:6" ht="15.6" x14ac:dyDescent="0.3">
      <c r="A103" s="8"/>
      <c r="B103" s="2" t="str">
        <f t="shared" si="36"/>
        <v>NEPS</v>
      </c>
      <c r="C103" s="11">
        <f t="shared" si="46"/>
        <v>3.6552734794758699</v>
      </c>
      <c r="D103">
        <f t="shared" si="47"/>
        <v>7</v>
      </c>
      <c r="E103">
        <f t="shared" si="48"/>
        <v>1</v>
      </c>
      <c r="F103" s="11">
        <f t="shared" si="49"/>
        <v>5.8087265205241305</v>
      </c>
    </row>
    <row r="104" spans="1:6" ht="15.6" x14ac:dyDescent="0.3">
      <c r="A104" s="8"/>
      <c r="B104" s="2" t="str">
        <f t="shared" si="36"/>
        <v>PASS</v>
      </c>
      <c r="C104" s="11">
        <f t="shared" si="46"/>
        <v>3.9760985964392646</v>
      </c>
      <c r="D104">
        <f t="shared" si="47"/>
        <v>7</v>
      </c>
      <c r="E104">
        <f t="shared" si="48"/>
        <v>1</v>
      </c>
      <c r="F104" s="11">
        <f t="shared" si="49"/>
        <v>5.9639014035607349</v>
      </c>
    </row>
    <row r="105" spans="1:6" ht="15.6" x14ac:dyDescent="0.3">
      <c r="A105" s="8"/>
      <c r="B105" s="2" t="str">
        <f t="shared" si="36"/>
        <v>LPP</v>
      </c>
      <c r="C105" s="11">
        <f t="shared" si="46"/>
        <v>4.6262382664618471</v>
      </c>
      <c r="D105">
        <f t="shared" si="47"/>
        <v>6.65</v>
      </c>
      <c r="E105">
        <f t="shared" si="48"/>
        <v>1</v>
      </c>
      <c r="F105" s="11">
        <f t="shared" si="49"/>
        <v>6.0697617335381526</v>
      </c>
    </row>
    <row r="106" spans="1:6" ht="15.6" x14ac:dyDescent="0.3">
      <c r="A106" s="8" t="str">
        <f t="shared" si="41"/>
        <v>Agreeableness</v>
      </c>
      <c r="B106" s="2" t="str">
        <f>+B25</f>
        <v>SOEP pooled</v>
      </c>
      <c r="C106" s="11">
        <f>+J25-K25</f>
        <v>4.4000000000000004</v>
      </c>
      <c r="D106">
        <f>+L25</f>
        <v>7</v>
      </c>
      <c r="E106">
        <f>+I25</f>
        <v>1</v>
      </c>
      <c r="F106" s="11">
        <f>+J25+K25</f>
        <v>6.32</v>
      </c>
    </row>
    <row r="107" spans="1:6" ht="15.6" x14ac:dyDescent="0.3">
      <c r="A107" s="8"/>
      <c r="B107" s="2" t="str">
        <f t="shared" si="36"/>
        <v>SOEP 2013</v>
      </c>
      <c r="C107" s="11">
        <f t="shared" ref="C107:C112" si="50">+J26-K26</f>
        <v>4.3999999999999995</v>
      </c>
      <c r="D107">
        <f t="shared" ref="D107:D112" si="51">+L26</f>
        <v>7</v>
      </c>
      <c r="E107">
        <f t="shared" ref="E107:E112" si="52">+I26</f>
        <v>1</v>
      </c>
      <c r="F107" s="11">
        <f t="shared" ref="F107:F112" si="53">+J26+K26</f>
        <v>6.3</v>
      </c>
    </row>
    <row r="108" spans="1:6" ht="15.6" x14ac:dyDescent="0.3">
      <c r="A108" s="8"/>
      <c r="B108" s="2" t="str">
        <f t="shared" si="36"/>
        <v>SOEP 2009</v>
      </c>
      <c r="C108" s="11">
        <f t="shared" si="50"/>
        <v>4.32</v>
      </c>
      <c r="D108">
        <f t="shared" si="51"/>
        <v>7</v>
      </c>
      <c r="E108">
        <f t="shared" si="52"/>
        <v>1</v>
      </c>
      <c r="F108" s="11">
        <f t="shared" si="53"/>
        <v>6.2799999999999994</v>
      </c>
    </row>
    <row r="109" spans="1:6" ht="15.6" x14ac:dyDescent="0.3">
      <c r="A109" s="8"/>
      <c r="B109" s="2" t="str">
        <f t="shared" si="36"/>
        <v>SOEP 2005</v>
      </c>
      <c r="C109" s="11">
        <f t="shared" si="50"/>
        <v>4.46</v>
      </c>
      <c r="D109">
        <f t="shared" si="51"/>
        <v>7</v>
      </c>
      <c r="E109">
        <f t="shared" si="52"/>
        <v>1</v>
      </c>
      <c r="F109" s="11">
        <f t="shared" si="53"/>
        <v>6.38</v>
      </c>
    </row>
    <row r="110" spans="1:6" ht="15.6" x14ac:dyDescent="0.3">
      <c r="A110" s="8"/>
      <c r="B110" s="2" t="str">
        <f t="shared" si="36"/>
        <v>NEPS</v>
      </c>
      <c r="C110" s="11">
        <f t="shared" si="50"/>
        <v>3.4802241812562382</v>
      </c>
      <c r="D110">
        <f t="shared" si="51"/>
        <v>7</v>
      </c>
      <c r="E110">
        <f t="shared" si="52"/>
        <v>1</v>
      </c>
      <c r="F110" s="11">
        <f t="shared" si="53"/>
        <v>4.6397758187437628</v>
      </c>
    </row>
    <row r="111" spans="1:6" ht="15.6" x14ac:dyDescent="0.3">
      <c r="A111" s="8"/>
      <c r="B111" s="2" t="str">
        <f t="shared" si="36"/>
        <v>PASS</v>
      </c>
      <c r="C111" s="11">
        <f t="shared" si="50"/>
        <v>3.5505880325350576</v>
      </c>
      <c r="D111">
        <f t="shared" si="51"/>
        <v>7</v>
      </c>
      <c r="E111">
        <f t="shared" si="52"/>
        <v>1</v>
      </c>
      <c r="F111" s="11">
        <f t="shared" si="53"/>
        <v>5.3254119674649418</v>
      </c>
    </row>
    <row r="112" spans="1:6" ht="15.6" x14ac:dyDescent="0.3">
      <c r="A112" s="8"/>
      <c r="B112" s="2" t="str">
        <f t="shared" si="36"/>
        <v>LPP</v>
      </c>
      <c r="C112" s="11">
        <f t="shared" si="50"/>
        <v>4.9977347451604439</v>
      </c>
      <c r="D112">
        <f t="shared" si="51"/>
        <v>7</v>
      </c>
      <c r="E112">
        <f t="shared" si="52"/>
        <v>1</v>
      </c>
      <c r="F112" s="11">
        <f t="shared" si="53"/>
        <v>6.3702652548395546</v>
      </c>
    </row>
    <row r="113" spans="1:6" ht="15.6" x14ac:dyDescent="0.3">
      <c r="A113" s="8" t="str">
        <f t="shared" si="41"/>
        <v>Neuroticism</v>
      </c>
      <c r="B113" s="2" t="str">
        <f>+B32</f>
        <v>SOEP pooled</v>
      </c>
      <c r="C113" s="11">
        <f>+J32-K32</f>
        <v>2.54</v>
      </c>
      <c r="D113">
        <f>+L32</f>
        <v>7</v>
      </c>
      <c r="E113">
        <f>+I32</f>
        <v>1</v>
      </c>
      <c r="F113" s="11">
        <f>+J32+K32</f>
        <v>4.9400000000000004</v>
      </c>
    </row>
    <row r="114" spans="1:6" ht="15.6" x14ac:dyDescent="0.3">
      <c r="A114" s="8"/>
      <c r="B114" s="2" t="str">
        <f t="shared" si="36"/>
        <v>SOEP 2013</v>
      </c>
      <c r="C114" s="11">
        <f t="shared" ref="C114:C119" si="54">+J33-K33</f>
        <v>2.46</v>
      </c>
      <c r="D114">
        <f t="shared" ref="D114:D119" si="55">+L33</f>
        <v>7</v>
      </c>
      <c r="E114">
        <f t="shared" ref="E114:E119" si="56">+I33</f>
        <v>1</v>
      </c>
      <c r="F114" s="11">
        <f t="shared" ref="F114:F119" si="57">+J33+K33</f>
        <v>4.8600000000000003</v>
      </c>
    </row>
    <row r="115" spans="1:6" ht="15.6" x14ac:dyDescent="0.3">
      <c r="A115" s="8"/>
      <c r="B115" s="2" t="str">
        <f t="shared" si="36"/>
        <v>SOEP 2009</v>
      </c>
      <c r="C115" s="11">
        <f t="shared" si="54"/>
        <v>2.5300000000000002</v>
      </c>
      <c r="D115">
        <f t="shared" si="55"/>
        <v>7</v>
      </c>
      <c r="E115">
        <f t="shared" si="56"/>
        <v>1</v>
      </c>
      <c r="F115" s="11">
        <f t="shared" si="57"/>
        <v>4.93</v>
      </c>
    </row>
    <row r="116" spans="1:6" ht="15.6" x14ac:dyDescent="0.3">
      <c r="A116" s="8"/>
      <c r="B116" s="2" t="str">
        <f t="shared" si="36"/>
        <v>SOEP 2005</v>
      </c>
      <c r="C116" s="11">
        <f t="shared" si="54"/>
        <v>2.6399999999999997</v>
      </c>
      <c r="D116">
        <f t="shared" si="55"/>
        <v>7</v>
      </c>
      <c r="E116">
        <f t="shared" si="56"/>
        <v>1</v>
      </c>
      <c r="F116" s="11">
        <f t="shared" si="57"/>
        <v>5.04</v>
      </c>
    </row>
    <row r="117" spans="1:6" ht="15.6" x14ac:dyDescent="0.3">
      <c r="A117" s="8"/>
      <c r="B117" s="2" t="str">
        <f t="shared" si="36"/>
        <v>NEPS</v>
      </c>
      <c r="C117" s="11">
        <f t="shared" si="54"/>
        <v>2.63525939427026</v>
      </c>
      <c r="D117">
        <f t="shared" si="55"/>
        <v>7</v>
      </c>
      <c r="E117">
        <f t="shared" si="56"/>
        <v>1</v>
      </c>
      <c r="F117" s="11">
        <f t="shared" si="57"/>
        <v>4.5047406057297383</v>
      </c>
    </row>
    <row r="118" spans="1:6" ht="15.6" x14ac:dyDescent="0.3">
      <c r="A118" s="8"/>
      <c r="B118" s="2" t="str">
        <f t="shared" si="36"/>
        <v>PASS</v>
      </c>
      <c r="C118" s="11">
        <f t="shared" si="54"/>
        <v>2.9335950751378617</v>
      </c>
      <c r="D118">
        <f t="shared" si="55"/>
        <v>7</v>
      </c>
      <c r="E118">
        <f t="shared" si="56"/>
        <v>1</v>
      </c>
      <c r="F118" s="11">
        <f t="shared" si="57"/>
        <v>4.8504049248621373</v>
      </c>
    </row>
    <row r="119" spans="1:6" ht="15.6" x14ac:dyDescent="0.3">
      <c r="A119" s="8"/>
      <c r="B119" s="2" t="str">
        <f t="shared" si="36"/>
        <v>LPP</v>
      </c>
      <c r="C119" s="11">
        <f t="shared" si="54"/>
        <v>2.9087558729688592</v>
      </c>
      <c r="D119">
        <f t="shared" si="55"/>
        <v>7</v>
      </c>
      <c r="E119">
        <f t="shared" si="56"/>
        <v>1</v>
      </c>
      <c r="F119" s="11">
        <f t="shared" si="57"/>
        <v>4.7072441270311423</v>
      </c>
    </row>
    <row r="120" spans="1:6" ht="15.6" x14ac:dyDescent="0.3">
      <c r="A120" s="8" t="str">
        <f t="shared" si="41"/>
        <v>Years of schooling</v>
      </c>
      <c r="B120" s="2" t="str">
        <f>+B39</f>
        <v>SOEP pooled</v>
      </c>
      <c r="C120" s="11">
        <f>+E39-F39</f>
        <v>10.02</v>
      </c>
      <c r="D120">
        <f>+G39</f>
        <v>18</v>
      </c>
      <c r="E120">
        <f>+D39</f>
        <v>7</v>
      </c>
      <c r="F120" s="11">
        <f>+E39+F39</f>
        <v>15.48</v>
      </c>
    </row>
    <row r="121" spans="1:6" ht="15.6" x14ac:dyDescent="0.3">
      <c r="A121" s="8"/>
      <c r="B121" s="2" t="str">
        <f t="shared" si="36"/>
        <v>SOEP 2013</v>
      </c>
      <c r="C121" s="11">
        <f t="shared" ref="C121:C133" si="58">+E40-F40</f>
        <v>10.127000000000001</v>
      </c>
      <c r="D121">
        <f t="shared" ref="D121:D133" si="59">+G40</f>
        <v>18</v>
      </c>
      <c r="E121">
        <f t="shared" ref="E121:E133" si="60">+D40</f>
        <v>7</v>
      </c>
      <c r="F121" s="11">
        <f t="shared" ref="F121:F133" si="61">+E40+F40</f>
        <v>15.589</v>
      </c>
    </row>
    <row r="122" spans="1:6" ht="15.6" x14ac:dyDescent="0.3">
      <c r="A122" s="8"/>
      <c r="B122" s="2" t="str">
        <f t="shared" si="36"/>
        <v>SOEP 2009</v>
      </c>
      <c r="C122" s="11">
        <f t="shared" si="58"/>
        <v>10.029</v>
      </c>
      <c r="D122">
        <f t="shared" si="59"/>
        <v>18</v>
      </c>
      <c r="E122">
        <f t="shared" si="60"/>
        <v>7</v>
      </c>
      <c r="F122" s="11">
        <f t="shared" si="61"/>
        <v>15.477</v>
      </c>
    </row>
    <row r="123" spans="1:6" ht="15.6" x14ac:dyDescent="0.3">
      <c r="A123" s="8"/>
      <c r="B123" s="2" t="str">
        <f t="shared" si="36"/>
        <v>SOEP 2005</v>
      </c>
      <c r="C123" s="11">
        <f t="shared" si="58"/>
        <v>9.93</v>
      </c>
      <c r="D123">
        <f t="shared" si="59"/>
        <v>18</v>
      </c>
      <c r="E123">
        <f t="shared" si="60"/>
        <v>7</v>
      </c>
      <c r="F123" s="11">
        <f t="shared" si="61"/>
        <v>15.41</v>
      </c>
    </row>
    <row r="124" spans="1:6" ht="15.6" x14ac:dyDescent="0.3">
      <c r="A124" s="8"/>
      <c r="B124" s="2" t="str">
        <f t="shared" si="36"/>
        <v>NEPS</v>
      </c>
      <c r="C124" s="11">
        <f t="shared" si="58"/>
        <v>11.983000000000001</v>
      </c>
      <c r="D124">
        <f t="shared" si="59"/>
        <v>18</v>
      </c>
      <c r="E124">
        <f t="shared" si="60"/>
        <v>9</v>
      </c>
      <c r="F124" s="11">
        <f t="shared" si="61"/>
        <v>16.600999999999999</v>
      </c>
    </row>
    <row r="125" spans="1:6" ht="15.6" x14ac:dyDescent="0.3">
      <c r="A125" s="8"/>
      <c r="B125" s="2" t="str">
        <f t="shared" si="36"/>
        <v>PASS</v>
      </c>
      <c r="C125" s="11">
        <f t="shared" si="58"/>
        <v>7.99</v>
      </c>
      <c r="D125">
        <f t="shared" si="59"/>
        <v>18</v>
      </c>
      <c r="E125">
        <f t="shared" si="60"/>
        <v>9</v>
      </c>
      <c r="F125" s="11">
        <f t="shared" si="61"/>
        <v>12.311999999999999</v>
      </c>
    </row>
    <row r="126" spans="1:6" ht="15.6" x14ac:dyDescent="0.3">
      <c r="A126" s="8"/>
      <c r="B126" s="2" t="str">
        <f t="shared" si="36"/>
        <v>LPP</v>
      </c>
      <c r="C126" s="11">
        <f t="shared" si="58"/>
        <v>8.5259999999999998</v>
      </c>
      <c r="D126">
        <f t="shared" si="59"/>
        <v>18</v>
      </c>
      <c r="E126">
        <f t="shared" si="60"/>
        <v>9</v>
      </c>
      <c r="F126" s="11">
        <f t="shared" si="61"/>
        <v>13.68</v>
      </c>
    </row>
    <row r="127" spans="1:6" ht="15.6" x14ac:dyDescent="0.3">
      <c r="A127" s="8" t="str">
        <f t="shared" ref="A127" si="62">+A46</f>
        <v>Age</v>
      </c>
      <c r="B127" s="2" t="str">
        <f>+B46</f>
        <v>SOEP pooled</v>
      </c>
      <c r="C127" s="11">
        <f t="shared" si="58"/>
        <v>32.03</v>
      </c>
      <c r="D127">
        <f t="shared" si="59"/>
        <v>86</v>
      </c>
      <c r="E127">
        <f t="shared" si="60"/>
        <v>17</v>
      </c>
      <c r="F127" s="11">
        <f t="shared" si="61"/>
        <v>55.83</v>
      </c>
    </row>
    <row r="128" spans="1:6" ht="15.6" x14ac:dyDescent="0.3">
      <c r="A128" s="8"/>
      <c r="B128" s="2" t="str">
        <f t="shared" si="36"/>
        <v>SOEP 2013</v>
      </c>
      <c r="C128" s="11">
        <f t="shared" si="58"/>
        <v>33.325000000000003</v>
      </c>
      <c r="D128">
        <f t="shared" si="59"/>
        <v>86</v>
      </c>
      <c r="E128">
        <f t="shared" si="60"/>
        <v>18</v>
      </c>
      <c r="F128" s="11">
        <f t="shared" si="61"/>
        <v>57.801000000000002</v>
      </c>
    </row>
    <row r="129" spans="1:6" ht="15.6" x14ac:dyDescent="0.3">
      <c r="A129" s="8"/>
      <c r="B129" s="2" t="str">
        <f t="shared" si="36"/>
        <v>SOEP 2009</v>
      </c>
      <c r="C129" s="11">
        <f t="shared" si="58"/>
        <v>31.974000000000004</v>
      </c>
      <c r="D129">
        <f t="shared" si="59"/>
        <v>85</v>
      </c>
      <c r="E129">
        <f t="shared" si="60"/>
        <v>17</v>
      </c>
      <c r="F129" s="11">
        <f t="shared" si="61"/>
        <v>55.652000000000001</v>
      </c>
    </row>
    <row r="130" spans="1:6" ht="15.6" x14ac:dyDescent="0.3">
      <c r="A130" s="8"/>
      <c r="B130" s="2" t="str">
        <f t="shared" si="36"/>
        <v>SOEP 2005</v>
      </c>
      <c r="C130" s="11">
        <f t="shared" si="58"/>
        <v>31.14</v>
      </c>
      <c r="D130">
        <f t="shared" si="59"/>
        <v>84</v>
      </c>
      <c r="E130">
        <f t="shared" si="60"/>
        <v>17</v>
      </c>
      <c r="F130" s="11">
        <f t="shared" si="61"/>
        <v>54</v>
      </c>
    </row>
    <row r="131" spans="1:6" ht="15.6" x14ac:dyDescent="0.3">
      <c r="A131" s="8"/>
      <c r="B131" s="2" t="str">
        <f t="shared" si="36"/>
        <v>NEPS</v>
      </c>
      <c r="C131" s="11">
        <f t="shared" si="58"/>
        <v>38.604999999999997</v>
      </c>
      <c r="D131">
        <f t="shared" si="59"/>
        <v>70</v>
      </c>
      <c r="E131">
        <f t="shared" si="60"/>
        <v>27</v>
      </c>
      <c r="F131" s="11">
        <f t="shared" si="61"/>
        <v>58.298999999999999</v>
      </c>
    </row>
    <row r="132" spans="1:6" ht="15.6" x14ac:dyDescent="0.3">
      <c r="A132" s="8"/>
      <c r="B132" s="2" t="str">
        <f t="shared" si="36"/>
        <v>PASS</v>
      </c>
      <c r="C132" s="11">
        <f t="shared" si="58"/>
        <v>29.205999999999996</v>
      </c>
      <c r="D132">
        <f t="shared" si="59"/>
        <v>68</v>
      </c>
      <c r="E132">
        <f t="shared" si="60"/>
        <v>16</v>
      </c>
      <c r="F132" s="11">
        <f t="shared" si="61"/>
        <v>53.247999999999998</v>
      </c>
    </row>
    <row r="133" spans="1:6" ht="15.6" x14ac:dyDescent="0.3">
      <c r="A133" s="8"/>
      <c r="B133" s="2" t="str">
        <f t="shared" si="36"/>
        <v>LPP</v>
      </c>
      <c r="C133" s="11">
        <f t="shared" si="58"/>
        <v>35.034000000000006</v>
      </c>
      <c r="D133">
        <f t="shared" si="59"/>
        <v>67</v>
      </c>
      <c r="E133">
        <f t="shared" si="60"/>
        <v>18</v>
      </c>
      <c r="F133" s="11">
        <f t="shared" si="61"/>
        <v>56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Institut für Weltwirtschaft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Eckhardt Bode</dc:creator>
  <cp:lastModifiedBy>Eckhardt Bode</cp:lastModifiedBy>
  <dcterms:created xsi:type="dcterms:W3CDTF">2017-09-04T14:51:06Z</dcterms:created>
  <dcterms:modified xsi:type="dcterms:W3CDTF">2017-09-11T09:47:38Z</dcterms:modified>
</cp:coreProperties>
</file>